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890" windowHeight="8385" activeTab="0"/>
  </bookViews>
  <sheets>
    <sheet name="ALL_DATA" sheetId="1" r:id="rId1"/>
    <sheet name="CV_YPN" sheetId="2" r:id="rId2"/>
    <sheet name="CV S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<sst xmlns="http://schemas.openxmlformats.org/spreadsheetml/2006/main" count="3482" uniqueCount="75">
  <si>
    <t>2002-2003 Yield Potential Plots</t>
  </si>
  <si>
    <t>All plots were sensed with the GreenSeeker Sensor</t>
  </si>
  <si>
    <t>At Feekes Growth Stage 4-5</t>
  </si>
  <si>
    <t>Location</t>
  </si>
  <si>
    <t>Plot</t>
  </si>
  <si>
    <t xml:space="preserve">NDVI </t>
  </si>
  <si>
    <t>Stdev</t>
  </si>
  <si>
    <t>Sensing_Date</t>
  </si>
  <si>
    <t>Planting_Date</t>
  </si>
  <si>
    <t>INSEY</t>
  </si>
  <si>
    <t>Yield</t>
  </si>
  <si>
    <t>Perkins N*P</t>
  </si>
  <si>
    <t>EFAW_AA</t>
  </si>
  <si>
    <t>HENN_AA</t>
  </si>
  <si>
    <t>Days GDD&gt;0</t>
  </si>
  <si>
    <t>CV</t>
  </si>
  <si>
    <t>Year</t>
  </si>
  <si>
    <t>Perk_NP</t>
  </si>
  <si>
    <t>ST_222</t>
  </si>
  <si>
    <t>EF_301</t>
  </si>
  <si>
    <t>HA_801</t>
  </si>
  <si>
    <t>LA_502</t>
  </si>
  <si>
    <t>HN_AA</t>
  </si>
  <si>
    <t>EFAA</t>
  </si>
  <si>
    <t>INSEY_CV</t>
  </si>
  <si>
    <t>Yield, Mg</t>
  </si>
  <si>
    <t>YP0</t>
  </si>
  <si>
    <t>YPN</t>
  </si>
  <si>
    <t>RI</t>
  </si>
  <si>
    <t>YPN_CV</t>
  </si>
  <si>
    <t>YPMAX</t>
  </si>
  <si>
    <t>Alt_ofit</t>
  </si>
  <si>
    <r>
      <t>YP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&gt;= 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&gt;= (YP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* RI) * ((100-CV/60)</t>
    </r>
  </si>
  <si>
    <r>
      <t>YP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is the predicted yield potential in the N Rich Strip</t>
    </r>
  </si>
  <si>
    <r>
      <t>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(NDVI/growing days from planting to sensing)</t>
    </r>
  </si>
  <si>
    <r>
      <t>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is the yield obtainable with added N fertilization in the 0.4m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area in question (winter wheat, spring wheat, rice) or by-plant in corn, sorghum, and/or other row crops.  The following limits would likely hold true for winter wheat.</t>
    </r>
  </si>
  <si>
    <r>
      <t>1. CV’s &lt; 5,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 YP</t>
    </r>
    <r>
      <rPr>
        <vertAlign val="subscript"/>
        <sz val="10"/>
        <rFont val="Times New Roman"/>
        <family val="1"/>
      </rPr>
      <t>MAX</t>
    </r>
  </si>
  <si>
    <r>
      <t>2. CV’s 5 to 40, YP</t>
    </r>
    <r>
      <rPr>
        <vertAlign val="subscript"/>
        <sz val="10"/>
        <rFont val="Times New Roman"/>
        <family val="1"/>
      </rPr>
      <t xml:space="preserve">MAX </t>
    </r>
    <r>
      <rPr>
        <sz val="10"/>
        <rFont val="Times New Roman"/>
        <family val="1"/>
      </rPr>
      <t>&gt;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&gt; 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*RI</t>
    </r>
  </si>
  <si>
    <r>
      <t>3. CV’s &gt; 40,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 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*RI</t>
    </r>
  </si>
  <si>
    <t>Lah_ofit</t>
  </si>
  <si>
    <t>Cov_ofit</t>
  </si>
  <si>
    <t>LCB_ofit</t>
  </si>
  <si>
    <t>Tip_ofit</t>
  </si>
  <si>
    <t>Henn_ofit</t>
  </si>
  <si>
    <t>Probably should exclude Henn_AA_2002 and Hask_801_2002</t>
  </si>
  <si>
    <t>.</t>
  </si>
  <si>
    <t>Perk_np</t>
  </si>
  <si>
    <t>Solie/Stone 2/24/2005</t>
  </si>
  <si>
    <t>N Fert adjustment = 1.5 - 0.025*CV</t>
  </si>
  <si>
    <t>Solie/Raun 5/31/2005</t>
  </si>
  <si>
    <t>N Fert Adjustment = 1.47 - 0.147*CV</t>
  </si>
  <si>
    <t>N Removed</t>
  </si>
  <si>
    <t>yield</t>
  </si>
  <si>
    <t>N uptake</t>
  </si>
  <si>
    <t>Efaw</t>
  </si>
  <si>
    <t>Lahoma</t>
  </si>
  <si>
    <t>Perkins</t>
  </si>
  <si>
    <t>LCB</t>
  </si>
  <si>
    <t>2004-05</t>
  </si>
  <si>
    <t>2005-06</t>
  </si>
  <si>
    <t>yield = -0.04001*CV + 2.65</t>
  </si>
  <si>
    <t>Lb/ac</t>
  </si>
  <si>
    <t>Raun/Solie/Taylor/Jones  2/16/2007</t>
  </si>
  <si>
    <t>N uptake Diff</t>
  </si>
  <si>
    <t>N rate reduc.</t>
  </si>
  <si>
    <t>N rate red</t>
  </si>
  <si>
    <t>Mg/ha</t>
  </si>
  <si>
    <t>kg/ha</t>
  </si>
  <si>
    <t>Assuming 60% NUE</t>
  </si>
  <si>
    <t>N rate in Steps</t>
  </si>
  <si>
    <t>Steps - 11.428</t>
  </si>
  <si>
    <t>VRT applicator</t>
  </si>
  <si>
    <t>7 rates +0</t>
  </si>
  <si>
    <t>2005 Data</t>
  </si>
  <si>
    <t>N Fert Adjustment = 1.3946 - 0.13946*CV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</si>
</sst>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0000000"/>
  </numFmts>
  <fonts count="21">
    <font>
      <sz val="10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vertAlign val="superscript"/>
      <sz val="8.75"/>
      <name val="Arial"/>
      <family val="0"/>
    </font>
    <font>
      <sz val="10"/>
      <color indexed="8"/>
      <name val="Arial"/>
      <family val="0"/>
    </font>
    <font>
      <vertAlign val="superscript"/>
      <sz val="8"/>
      <name val="Arial"/>
      <family val="2"/>
    </font>
    <font>
      <b/>
      <sz val="11"/>
      <name val="Arial"/>
      <family val="2"/>
    </font>
    <font>
      <sz val="4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ALL_DATA!$L$5</c:f>
              <c:strCache>
                <c:ptCount val="1"/>
                <c:pt idx="0">
                  <c:v>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ALL_DATA!$J$6:$J$1786</c:f>
              <c:numCache/>
            </c:numRef>
          </c:xVal>
          <c:yVal>
            <c:numRef>
              <c:f>ALL_DATA!$L$6:$L$1786</c:f>
              <c:numCache/>
            </c:numRef>
          </c:yVal>
          <c:smooth val="0"/>
        </c:ser>
        <c:axId val="13290117"/>
        <c:axId val="52502190"/>
      </c:scatterChart>
      <c:val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crossBetween val="midCat"/>
        <c:dispUnits/>
      </c:val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ALL_DATA!$K$5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ALL_DATA!$M$6:$M$1786</c:f>
              <c:numCache/>
            </c:numRef>
          </c:xVal>
          <c:yVal>
            <c:numRef>
              <c:f>ALL_DATA!$K$6:$K$1786</c:f>
              <c:numCache/>
            </c:numRef>
          </c:yVal>
          <c:smooth val="0"/>
        </c:ser>
        <c:axId val="2757663"/>
        <c:axId val="24818968"/>
      </c:scatterChart>
      <c:val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crossBetween val="midCat"/>
        <c:dispUnits/>
      </c:valAx>
      <c:valAx>
        <c:axId val="2481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ALL_DATA!$K$5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ALL_DATA!$D$6:$D$428</c:f>
              <c:numCache/>
            </c:numRef>
          </c:xVal>
          <c:yVal>
            <c:numRef>
              <c:f>ALL_DATA!$K$6:$K$428</c:f>
              <c:numCache/>
            </c:numRef>
          </c:yVal>
          <c:smooth val="0"/>
        </c:ser>
        <c:axId val="22044121"/>
        <c:axId val="64179362"/>
      </c:scatterChart>
      <c:val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crossBetween val="midCat"/>
        <c:dispUnits/>
      </c:val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ALL_DATA!$I$6:$I$1756</c:f>
              <c:numCache/>
            </c:numRef>
          </c:xVal>
          <c:yVal>
            <c:numRef>
              <c:f>ALL_DATA!$J$6:$J$1756</c:f>
              <c:numCache/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crossBetween val="midCat"/>
        <c:dispUnits/>
      </c:valAx>
      <c:val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ALL_DATA!$I$6:$I$428</c:f>
              <c:numCache/>
            </c:numRef>
          </c:xVal>
          <c:yVal>
            <c:numRef>
              <c:f>ALL_DATA!$P$6:$P$716</c:f>
              <c:numCache/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crossBetween val="midCat"/>
        <c:dispUnits/>
      </c:val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Removed, kg/ha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6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ALL_DATA!$AG$17</c:f>
              <c:strCache>
                <c:ptCount val="1"/>
                <c:pt idx="0">
                  <c:v>N rate in Steps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ALL_DATA!$AB$18:$AB$27</c:f>
              <c:numCache/>
            </c:numRef>
          </c:xVal>
          <c:yVal>
            <c:numRef>
              <c:f>ALL_DATA!$AG$18:$AG$27</c:f>
              <c:numCache/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midCat"/>
        <c:dispUnits/>
      </c:val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 reduction (steps of 11.42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0.9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CV_YPN!$I$55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CV_YPN!$G$56:$G$157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CV_YPN!$I$56:$I$157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CV_YPN!$L$55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CV_YPN!$L$56:$L$67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CV_YPN!$N$55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CV_YPN!$N$56:$N$67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CV_YPN!$P$55</c:f>
              <c:strCache>
                <c:ptCount val="1"/>
                <c:pt idx="0">
                  <c:v>YPN_CV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CV_YPN!$P$56:$P$67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crossBetween val="midCat"/>
        <c:dispUnits/>
      </c:valAx>
      <c:valAx>
        <c:axId val="2441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935"/>
          <c:y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75"/>
          <c:w val="0.945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0-10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Sort'!$I$288:$I$376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xVal>
          <c:yVal>
            <c:numRef>
              <c:f>'CV Sort'!$J$288:$J$376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10-15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Sort'!$I$6:$I$287</c:f>
              <c:numCach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xVal>
          <c:yVal>
            <c:numRef>
              <c:f>'CV Sort'!$J$6:$J$287</c:f>
              <c:numCach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&gt; 15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Sort'!$I$377:$I$468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'CV Sort'!$J$377:$J$468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crossBetween val="midCat"/>
        <c:dispUnits/>
      </c:valAx>
      <c:valAx>
        <c:axId val="3185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46</xdr:row>
      <xdr:rowOff>38100</xdr:rowOff>
    </xdr:from>
    <xdr:to>
      <xdr:col>34</xdr:col>
      <xdr:colOff>600075</xdr:colOff>
      <xdr:row>66</xdr:row>
      <xdr:rowOff>28575</xdr:rowOff>
    </xdr:to>
    <xdr:graphicFrame>
      <xdr:nvGraphicFramePr>
        <xdr:cNvPr id="1" name="Chart 4"/>
        <xdr:cNvGraphicFramePr/>
      </xdr:nvGraphicFramePr>
      <xdr:xfrm>
        <a:off x="17764125" y="7486650"/>
        <a:ext cx="5981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65</xdr:row>
      <xdr:rowOff>76200</xdr:rowOff>
    </xdr:from>
    <xdr:to>
      <xdr:col>25</xdr:col>
      <xdr:colOff>438150</xdr:colOff>
      <xdr:row>88</xdr:row>
      <xdr:rowOff>19050</xdr:rowOff>
    </xdr:to>
    <xdr:graphicFrame>
      <xdr:nvGraphicFramePr>
        <xdr:cNvPr id="2" name="Chart 5"/>
        <xdr:cNvGraphicFramePr/>
      </xdr:nvGraphicFramePr>
      <xdr:xfrm>
        <a:off x="10582275" y="10601325"/>
        <a:ext cx="5895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42</xdr:row>
      <xdr:rowOff>123825</xdr:rowOff>
    </xdr:from>
    <xdr:to>
      <xdr:col>25</xdr:col>
      <xdr:colOff>428625</xdr:colOff>
      <xdr:row>65</xdr:row>
      <xdr:rowOff>57150</xdr:rowOff>
    </xdr:to>
    <xdr:graphicFrame>
      <xdr:nvGraphicFramePr>
        <xdr:cNvPr id="3" name="Chart 6"/>
        <xdr:cNvGraphicFramePr/>
      </xdr:nvGraphicFramePr>
      <xdr:xfrm>
        <a:off x="10582275" y="6924675"/>
        <a:ext cx="58864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95250</xdr:colOff>
      <xdr:row>0</xdr:row>
      <xdr:rowOff>0</xdr:rowOff>
    </xdr:from>
    <xdr:to>
      <xdr:col>25</xdr:col>
      <xdr:colOff>495300</xdr:colOff>
      <xdr:row>22</xdr:row>
      <xdr:rowOff>95250</xdr:rowOff>
    </xdr:to>
    <xdr:graphicFrame>
      <xdr:nvGraphicFramePr>
        <xdr:cNvPr id="4" name="Chart 7"/>
        <xdr:cNvGraphicFramePr/>
      </xdr:nvGraphicFramePr>
      <xdr:xfrm>
        <a:off x="10648950" y="0"/>
        <a:ext cx="58864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47625</xdr:colOff>
      <xdr:row>23</xdr:row>
      <xdr:rowOff>9525</xdr:rowOff>
    </xdr:from>
    <xdr:to>
      <xdr:col>25</xdr:col>
      <xdr:colOff>447675</xdr:colOff>
      <xdr:row>42</xdr:row>
      <xdr:rowOff>38100</xdr:rowOff>
    </xdr:to>
    <xdr:graphicFrame>
      <xdr:nvGraphicFramePr>
        <xdr:cNvPr id="5" name="Chart 16"/>
        <xdr:cNvGraphicFramePr/>
      </xdr:nvGraphicFramePr>
      <xdr:xfrm>
        <a:off x="10601325" y="3733800"/>
        <a:ext cx="58864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581025</xdr:colOff>
      <xdr:row>27</xdr:row>
      <xdr:rowOff>85725</xdr:rowOff>
    </xdr:from>
    <xdr:to>
      <xdr:col>33</xdr:col>
      <xdr:colOff>285750</xdr:colOff>
      <xdr:row>44</xdr:row>
      <xdr:rowOff>47625</xdr:rowOff>
    </xdr:to>
    <xdr:graphicFrame>
      <xdr:nvGraphicFramePr>
        <xdr:cNvPr id="6" name="Chart 18"/>
        <xdr:cNvGraphicFramePr/>
      </xdr:nvGraphicFramePr>
      <xdr:xfrm>
        <a:off x="18449925" y="4457700"/>
        <a:ext cx="42195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26</xdr:row>
      <xdr:rowOff>114300</xdr:rowOff>
    </xdr:from>
    <xdr:to>
      <xdr:col>21</xdr:col>
      <xdr:colOff>533400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7448550" y="4324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22</xdr:col>
      <xdr:colOff>400050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7924800" y="647700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25"/>
  <sheetViews>
    <sheetView tabSelected="1" zoomScale="80" zoomScaleNormal="80" workbookViewId="0" topLeftCell="H1">
      <pane ySplit="5" topLeftCell="BM6" activePane="bottomLeft" state="frozen"/>
      <selection pane="topLeft" activeCell="A1" sqref="A1"/>
      <selection pane="bottomLeft" activeCell="AA29" sqref="AA29"/>
    </sheetView>
  </sheetViews>
  <sheetFormatPr defaultColWidth="9.140625" defaultRowHeight="12.75"/>
  <cols>
    <col min="2" max="2" width="11.00390625" style="0" customWidth="1"/>
    <col min="6" max="6" width="12.57421875" style="2" customWidth="1"/>
    <col min="14" max="14" width="12.421875" style="0" customWidth="1"/>
    <col min="15" max="15" width="12.57421875" style="0" bestFit="1" customWidth="1"/>
    <col min="30" max="30" width="11.00390625" style="0" customWidth="1"/>
    <col min="31" max="31" width="14.8515625" style="0" customWidth="1"/>
    <col min="32" max="32" width="18.421875" style="0" customWidth="1"/>
    <col min="33" max="33" width="14.28125" style="0" customWidth="1"/>
    <col min="34" max="34" width="11.421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44</v>
      </c>
    </row>
    <row r="5" spans="1:16" ht="12.75">
      <c r="A5" s="3" t="s">
        <v>16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14</v>
      </c>
      <c r="G5" s="3" t="s">
        <v>9</v>
      </c>
      <c r="H5" s="3" t="s">
        <v>26</v>
      </c>
      <c r="I5" s="3" t="s">
        <v>15</v>
      </c>
      <c r="J5" s="3" t="s">
        <v>25</v>
      </c>
      <c r="K5" s="3" t="s">
        <v>10</v>
      </c>
      <c r="L5" s="3" t="s">
        <v>15</v>
      </c>
      <c r="M5" s="3" t="s">
        <v>24</v>
      </c>
      <c r="N5" s="3" t="s">
        <v>8</v>
      </c>
      <c r="O5" s="3" t="s">
        <v>7</v>
      </c>
      <c r="P5" s="3" t="s">
        <v>51</v>
      </c>
    </row>
    <row r="6" spans="1:16" ht="12.75">
      <c r="A6">
        <v>2000</v>
      </c>
      <c r="B6" t="s">
        <v>17</v>
      </c>
      <c r="C6">
        <v>103</v>
      </c>
      <c r="D6">
        <v>0.58812</v>
      </c>
      <c r="E6">
        <v>0.04084</v>
      </c>
      <c r="F6" s="2">
        <v>99</v>
      </c>
      <c r="G6">
        <f>D6/F6</f>
        <v>0.00594060606060606</v>
      </c>
      <c r="H6">
        <f>0.522*EXP(274.7*G6)</f>
        <v>2.669248023882117</v>
      </c>
      <c r="I6">
        <v>6.944161055566892</v>
      </c>
      <c r="J6">
        <f>(K6*60)*1.12/1000</f>
        <v>2.605279</v>
      </c>
      <c r="K6">
        <v>38.769032738095234</v>
      </c>
      <c r="L6">
        <v>6.944161055566892</v>
      </c>
      <c r="M6">
        <f aca="true" t="shared" si="0" ref="M6:M42">G6*L6</f>
        <v>0.041252525252525256</v>
      </c>
      <c r="P6">
        <f>(J6*1000*0.0239)</f>
        <v>62.2661681</v>
      </c>
    </row>
    <row r="7" spans="1:33" ht="12.75">
      <c r="A7">
        <v>2000</v>
      </c>
      <c r="B7" t="s">
        <v>17</v>
      </c>
      <c r="C7">
        <v>106</v>
      </c>
      <c r="D7">
        <v>0.64236</v>
      </c>
      <c r="E7">
        <v>0.075426</v>
      </c>
      <c r="F7" s="2">
        <v>99</v>
      </c>
      <c r="G7">
        <f aca="true" t="shared" si="1" ref="G7:G70">D7/F7</f>
        <v>0.006488484848484849</v>
      </c>
      <c r="H7">
        <f aca="true" t="shared" si="2" ref="H7:H70">0.522*EXP(274.7*G7)</f>
        <v>3.1027819018693887</v>
      </c>
      <c r="I7">
        <v>11.742013824023912</v>
      </c>
      <c r="J7">
        <f>(K7*60)*1.12/1000</f>
        <v>2.3739660000000002</v>
      </c>
      <c r="K7">
        <v>35.326875</v>
      </c>
      <c r="L7">
        <v>11.742013824023912</v>
      </c>
      <c r="M7">
        <f t="shared" si="0"/>
        <v>0.0761878787878788</v>
      </c>
      <c r="P7">
        <f aca="true" t="shared" si="3" ref="P7:P70">(J7*1000*0.0239)</f>
        <v>56.73778740000001</v>
      </c>
      <c r="AB7" s="9" t="s">
        <v>47</v>
      </c>
      <c r="AC7" s="10"/>
      <c r="AD7" s="10"/>
      <c r="AE7" s="10"/>
      <c r="AF7" s="10"/>
      <c r="AG7" s="10"/>
    </row>
    <row r="8" spans="1:33" ht="12.75">
      <c r="A8">
        <v>2000</v>
      </c>
      <c r="B8" t="s">
        <v>17</v>
      </c>
      <c r="C8">
        <v>109</v>
      </c>
      <c r="D8">
        <v>0.75772</v>
      </c>
      <c r="E8">
        <v>0.022797</v>
      </c>
      <c r="F8" s="2">
        <v>99</v>
      </c>
      <c r="G8">
        <f t="shared" si="1"/>
        <v>0.007653737373737373</v>
      </c>
      <c r="H8">
        <f t="shared" si="2"/>
        <v>4.273332489955802</v>
      </c>
      <c r="I8">
        <v>3.0086311566277786</v>
      </c>
      <c r="J8">
        <f>(K8*60)*1.12/1000</f>
        <v>4.053312</v>
      </c>
      <c r="K8">
        <v>60.31714285714285</v>
      </c>
      <c r="L8">
        <v>3.0086311566277786</v>
      </c>
      <c r="M8">
        <f t="shared" si="0"/>
        <v>0.02302727272727273</v>
      </c>
      <c r="P8">
        <f t="shared" si="3"/>
        <v>96.87415680000001</v>
      </c>
      <c r="AB8" s="9" t="s">
        <v>48</v>
      </c>
      <c r="AC8" s="10"/>
      <c r="AD8" s="10"/>
      <c r="AE8" s="10"/>
      <c r="AF8" s="10"/>
      <c r="AG8" s="10"/>
    </row>
    <row r="9" spans="1:33" ht="12.75">
      <c r="A9">
        <v>2000</v>
      </c>
      <c r="B9" t="s">
        <v>17</v>
      </c>
      <c r="C9">
        <v>112</v>
      </c>
      <c r="D9">
        <v>0.79922</v>
      </c>
      <c r="E9">
        <v>0.03366</v>
      </c>
      <c r="F9" s="2">
        <v>99</v>
      </c>
      <c r="G9">
        <f t="shared" si="1"/>
        <v>0.008072929292929293</v>
      </c>
      <c r="H9">
        <f t="shared" si="2"/>
        <v>4.794867071653237</v>
      </c>
      <c r="I9">
        <v>4.211606316158254</v>
      </c>
      <c r="J9">
        <f>(K9*60)*1.12/1000</f>
        <v>2.707656</v>
      </c>
      <c r="K9">
        <v>40.2925</v>
      </c>
      <c r="L9">
        <v>4.211606316158254</v>
      </c>
      <c r="M9">
        <f t="shared" si="0"/>
        <v>0.033999999999999996</v>
      </c>
      <c r="P9">
        <f t="shared" si="3"/>
        <v>64.7129784</v>
      </c>
      <c r="AB9" s="11" t="s">
        <v>49</v>
      </c>
      <c r="AC9" s="12"/>
      <c r="AD9" s="12"/>
      <c r="AE9" s="12"/>
      <c r="AF9" s="12"/>
      <c r="AG9" s="12"/>
    </row>
    <row r="10" spans="1:33" ht="12.75">
      <c r="A10">
        <v>2000</v>
      </c>
      <c r="B10" t="s">
        <v>17</v>
      </c>
      <c r="C10">
        <v>203</v>
      </c>
      <c r="D10">
        <v>0.44646</v>
      </c>
      <c r="E10">
        <v>0.045788</v>
      </c>
      <c r="F10" s="2">
        <v>99</v>
      </c>
      <c r="G10">
        <f t="shared" si="1"/>
        <v>0.00450969696969697</v>
      </c>
      <c r="H10">
        <f t="shared" si="2"/>
        <v>1.8016917173099964</v>
      </c>
      <c r="I10">
        <v>10.255789992384535</v>
      </c>
      <c r="L10">
        <v>10.255789992384535</v>
      </c>
      <c r="M10">
        <f t="shared" si="0"/>
        <v>0.04625050505050505</v>
      </c>
      <c r="AB10" s="11" t="s">
        <v>50</v>
      </c>
      <c r="AC10" s="12"/>
      <c r="AD10" s="12"/>
      <c r="AE10" s="12"/>
      <c r="AF10" s="12"/>
      <c r="AG10" s="12"/>
    </row>
    <row r="11" spans="1:33" ht="12.75">
      <c r="A11">
        <v>2000</v>
      </c>
      <c r="B11" t="s">
        <v>17</v>
      </c>
      <c r="C11">
        <v>206</v>
      </c>
      <c r="D11">
        <v>0.76668</v>
      </c>
      <c r="E11">
        <v>0.032228</v>
      </c>
      <c r="F11" s="2">
        <v>99</v>
      </c>
      <c r="G11">
        <f t="shared" si="1"/>
        <v>0.007744242424242424</v>
      </c>
      <c r="H11">
        <f t="shared" si="2"/>
        <v>4.380906659443995</v>
      </c>
      <c r="I11">
        <v>4.203579068190119</v>
      </c>
      <c r="J11">
        <f>(K11*60)*1.12/1000</f>
        <v>3.8667180000000005</v>
      </c>
      <c r="K11">
        <v>57.54044642857143</v>
      </c>
      <c r="L11">
        <v>4.203579068190119</v>
      </c>
      <c r="M11">
        <f t="shared" si="0"/>
        <v>0.032553535353535355</v>
      </c>
      <c r="P11">
        <f t="shared" si="3"/>
        <v>92.41456020000003</v>
      </c>
      <c r="AB11" s="26" t="s">
        <v>62</v>
      </c>
      <c r="AC11" s="26"/>
      <c r="AD11" s="26"/>
      <c r="AE11" s="26"/>
      <c r="AF11" s="26"/>
      <c r="AG11" s="26"/>
    </row>
    <row r="12" spans="1:33" ht="12.75">
      <c r="A12">
        <v>2000</v>
      </c>
      <c r="B12" t="s">
        <v>17</v>
      </c>
      <c r="C12">
        <v>209</v>
      </c>
      <c r="D12">
        <v>0.7189</v>
      </c>
      <c r="E12">
        <v>0.025998</v>
      </c>
      <c r="F12" s="2">
        <v>99</v>
      </c>
      <c r="G12">
        <f t="shared" si="1"/>
        <v>0.007261616161616162</v>
      </c>
      <c r="H12">
        <f t="shared" si="2"/>
        <v>3.836951873699644</v>
      </c>
      <c r="I12">
        <v>3.616358325219085</v>
      </c>
      <c r="J12">
        <f>(K12*60)*1.12/1000</f>
        <v>3.7417545</v>
      </c>
      <c r="K12">
        <v>55.68087053571428</v>
      </c>
      <c r="L12">
        <v>3.616358325219085</v>
      </c>
      <c r="M12">
        <f t="shared" si="0"/>
        <v>0.026260606060606064</v>
      </c>
      <c r="P12">
        <f t="shared" si="3"/>
        <v>89.42793255000001</v>
      </c>
      <c r="AB12" s="26" t="s">
        <v>74</v>
      </c>
      <c r="AC12" s="26"/>
      <c r="AD12" s="26"/>
      <c r="AE12" s="26"/>
      <c r="AF12" s="26"/>
      <c r="AG12" s="26"/>
    </row>
    <row r="13" spans="1:16" ht="12.75">
      <c r="A13">
        <v>2000</v>
      </c>
      <c r="B13" t="s">
        <v>17</v>
      </c>
      <c r="C13">
        <v>212</v>
      </c>
      <c r="D13">
        <v>0.75974</v>
      </c>
      <c r="E13">
        <v>0.0434</v>
      </c>
      <c r="F13" s="2">
        <v>99</v>
      </c>
      <c r="G13">
        <f t="shared" si="1"/>
        <v>0.007674141414141414</v>
      </c>
      <c r="H13">
        <f t="shared" si="2"/>
        <v>4.297351726303433</v>
      </c>
      <c r="I13">
        <v>5.712480585463449</v>
      </c>
      <c r="J13">
        <f>(K13*60)*1.12/1000</f>
        <v>4.1617045</v>
      </c>
      <c r="K13">
        <v>61.930126488095226</v>
      </c>
      <c r="L13">
        <v>5.712480585463449</v>
      </c>
      <c r="M13">
        <f t="shared" si="0"/>
        <v>0.04383838383838384</v>
      </c>
      <c r="P13">
        <f t="shared" si="3"/>
        <v>99.46473755</v>
      </c>
    </row>
    <row r="14" spans="1:33" ht="12.75">
      <c r="A14">
        <v>2000</v>
      </c>
      <c r="B14" t="s">
        <v>17</v>
      </c>
      <c r="C14">
        <v>303</v>
      </c>
      <c r="D14">
        <v>0.53022</v>
      </c>
      <c r="E14">
        <v>0.03893</v>
      </c>
      <c r="F14" s="2">
        <v>99</v>
      </c>
      <c r="G14">
        <f t="shared" si="1"/>
        <v>0.005355757575757576</v>
      </c>
      <c r="H14">
        <f t="shared" si="2"/>
        <v>2.2730872168894143</v>
      </c>
      <c r="I14">
        <v>7.342235298555316</v>
      </c>
      <c r="L14">
        <v>7.342235298555316</v>
      </c>
      <c r="M14">
        <f t="shared" si="0"/>
        <v>0.03932323232323232</v>
      </c>
      <c r="AB14" t="s">
        <v>60</v>
      </c>
      <c r="AG14" t="s">
        <v>72</v>
      </c>
    </row>
    <row r="15" spans="1:33" ht="12.75">
      <c r="A15">
        <v>2000</v>
      </c>
      <c r="B15" t="s">
        <v>17</v>
      </c>
      <c r="C15">
        <v>306</v>
      </c>
      <c r="D15">
        <v>0.72354</v>
      </c>
      <c r="E15">
        <v>0.05854</v>
      </c>
      <c r="F15" s="2">
        <v>99</v>
      </c>
      <c r="G15">
        <f t="shared" si="1"/>
        <v>0.007308484848484848</v>
      </c>
      <c r="H15">
        <f t="shared" si="2"/>
        <v>3.8866713482568582</v>
      </c>
      <c r="I15">
        <v>8.090775907344446</v>
      </c>
      <c r="J15">
        <f>(K15*60)*1.12/1000</f>
        <v>2.6078895</v>
      </c>
      <c r="K15">
        <v>38.80787946428572</v>
      </c>
      <c r="L15">
        <v>8.090775907344446</v>
      </c>
      <c r="M15">
        <f t="shared" si="0"/>
        <v>0.05913131313131313</v>
      </c>
      <c r="P15">
        <f t="shared" si="3"/>
        <v>62.32855905000001</v>
      </c>
      <c r="AF15" t="s">
        <v>67</v>
      </c>
      <c r="AG15" t="s">
        <v>71</v>
      </c>
    </row>
    <row r="16" spans="1:35" ht="12.75">
      <c r="A16">
        <v>2000</v>
      </c>
      <c r="B16" t="s">
        <v>17</v>
      </c>
      <c r="C16">
        <v>309</v>
      </c>
      <c r="D16">
        <v>0.35855</v>
      </c>
      <c r="E16">
        <v>0.0744</v>
      </c>
      <c r="F16" s="2">
        <v>99</v>
      </c>
      <c r="G16">
        <f t="shared" si="1"/>
        <v>0.0036217171717171717</v>
      </c>
      <c r="H16">
        <f t="shared" si="2"/>
        <v>1.411704749055996</v>
      </c>
      <c r="I16">
        <v>20.750244038488354</v>
      </c>
      <c r="L16">
        <v>20.750244038488354</v>
      </c>
      <c r="M16">
        <f t="shared" si="0"/>
        <v>0.07515151515151515</v>
      </c>
      <c r="AC16" t="s">
        <v>66</v>
      </c>
      <c r="AD16" t="s">
        <v>67</v>
      </c>
      <c r="AE16" t="s">
        <v>67</v>
      </c>
      <c r="AF16" t="s">
        <v>68</v>
      </c>
      <c r="AG16" t="s">
        <v>70</v>
      </c>
      <c r="AH16" s="26" t="s">
        <v>73</v>
      </c>
      <c r="AI16" s="25"/>
    </row>
    <row r="17" spans="1:36" ht="12.75">
      <c r="A17">
        <v>2000</v>
      </c>
      <c r="B17" t="s">
        <v>17</v>
      </c>
      <c r="C17">
        <v>312</v>
      </c>
      <c r="D17">
        <v>0.53769</v>
      </c>
      <c r="E17">
        <v>0.12124</v>
      </c>
      <c r="F17" s="2">
        <v>99</v>
      </c>
      <c r="G17">
        <f t="shared" si="1"/>
        <v>0.0054312121212121214</v>
      </c>
      <c r="H17">
        <f t="shared" si="2"/>
        <v>2.320693999352639</v>
      </c>
      <c r="I17">
        <v>22.548308504900593</v>
      </c>
      <c r="J17">
        <f>(K17*60)*1.12/1000</f>
        <v>2.083179</v>
      </c>
      <c r="K17">
        <v>30.9996875</v>
      </c>
      <c r="L17">
        <v>22.548308504900593</v>
      </c>
      <c r="M17">
        <f t="shared" si="0"/>
        <v>0.12246464646464647</v>
      </c>
      <c r="P17">
        <f t="shared" si="3"/>
        <v>49.787978100000004</v>
      </c>
      <c r="AB17" s="3" t="s">
        <v>15</v>
      </c>
      <c r="AC17" s="3" t="s">
        <v>52</v>
      </c>
      <c r="AD17" s="3" t="s">
        <v>53</v>
      </c>
      <c r="AE17" s="3" t="s">
        <v>63</v>
      </c>
      <c r="AF17" s="3" t="s">
        <v>64</v>
      </c>
      <c r="AG17" s="3" t="s">
        <v>69</v>
      </c>
      <c r="AH17" s="26" t="s">
        <v>65</v>
      </c>
      <c r="AI17" s="26" t="s">
        <v>61</v>
      </c>
      <c r="AJ17" s="3"/>
    </row>
    <row r="18" spans="1:35" ht="12.75">
      <c r="A18">
        <v>2000</v>
      </c>
      <c r="B18" t="s">
        <v>18</v>
      </c>
      <c r="C18">
        <v>101</v>
      </c>
      <c r="D18">
        <v>0.48289</v>
      </c>
      <c r="E18">
        <v>0.0309</v>
      </c>
      <c r="F18" s="2">
        <v>114</v>
      </c>
      <c r="G18">
        <f t="shared" si="1"/>
        <v>0.004235877192982456</v>
      </c>
      <c r="H18">
        <f t="shared" si="2"/>
        <v>1.6711429170487533</v>
      </c>
      <c r="I18">
        <v>6.398972850959845</v>
      </c>
      <c r="J18">
        <f>(K18*60)*1.12/1000</f>
        <v>1.367448</v>
      </c>
      <c r="K18">
        <v>20.348928571428573</v>
      </c>
      <c r="L18">
        <v>6.398972850959845</v>
      </c>
      <c r="M18">
        <f t="shared" si="0"/>
        <v>0.027105263157894736</v>
      </c>
      <c r="P18">
        <f t="shared" si="3"/>
        <v>32.6820072</v>
      </c>
      <c r="AB18">
        <v>5</v>
      </c>
      <c r="AC18">
        <f>-0.04001077*AB18+2.65672</f>
        <v>2.4566661499999998</v>
      </c>
      <c r="AD18">
        <f>AC18*1000*0.0239</f>
        <v>58.71432098499999</v>
      </c>
      <c r="AE18">
        <f>AD18-$AD$19</f>
        <v>4.781287014999982</v>
      </c>
      <c r="AF18">
        <f>AE18/0.6</f>
        <v>7.968811691666637</v>
      </c>
      <c r="AG18">
        <f>AF18/11.428</f>
        <v>0.6973058883152465</v>
      </c>
      <c r="AH18" s="25">
        <f>1.47-0.147*AB18</f>
        <v>0.735</v>
      </c>
      <c r="AI18" s="25">
        <f>AH18*11.42</f>
        <v>8.393699999999999</v>
      </c>
    </row>
    <row r="19" spans="1:35" ht="12.75">
      <c r="A19">
        <v>2000</v>
      </c>
      <c r="B19" t="s">
        <v>18</v>
      </c>
      <c r="C19">
        <v>102</v>
      </c>
      <c r="D19">
        <v>0.86526</v>
      </c>
      <c r="E19">
        <v>0.00867</v>
      </c>
      <c r="F19" s="2">
        <v>114</v>
      </c>
      <c r="G19">
        <f t="shared" si="1"/>
        <v>0.00759</v>
      </c>
      <c r="H19">
        <f t="shared" si="2"/>
        <v>4.199163374504474</v>
      </c>
      <c r="I19">
        <v>1.0020109562443658</v>
      </c>
      <c r="J19">
        <f>(K19*60)*1.12/1000</f>
        <v>2.1651260000000003</v>
      </c>
      <c r="K19">
        <v>32.2191369047619</v>
      </c>
      <c r="L19">
        <v>1.0020109562443658</v>
      </c>
      <c r="M19">
        <f t="shared" si="0"/>
        <v>0.0076052631578947365</v>
      </c>
      <c r="P19">
        <f t="shared" si="3"/>
        <v>51.74651140000001</v>
      </c>
      <c r="AB19">
        <v>10</v>
      </c>
      <c r="AC19">
        <f aca="true" t="shared" si="4" ref="AC19:AC27">-0.04001077*AB19+2.65672</f>
        <v>2.2566123</v>
      </c>
      <c r="AD19">
        <f aca="true" t="shared" si="5" ref="AD19:AD27">AC19*1000*0.0239</f>
        <v>53.93303397000001</v>
      </c>
      <c r="AE19">
        <f>AD19-$AD$19</f>
        <v>0</v>
      </c>
      <c r="AF19">
        <f aca="true" t="shared" si="6" ref="AF19:AF27">AE19/0.6</f>
        <v>0</v>
      </c>
      <c r="AG19">
        <f aca="true" t="shared" si="7" ref="AG19:AG27">AF19/11.428</f>
        <v>0</v>
      </c>
      <c r="AH19" s="25">
        <f aca="true" t="shared" si="8" ref="AH19:AH27">1.47-0.147*AB19</f>
        <v>0</v>
      </c>
      <c r="AI19" s="25">
        <f aca="true" t="shared" si="9" ref="AI19:AI27">AH19*11.42</f>
        <v>0</v>
      </c>
    </row>
    <row r="20" spans="1:35" ht="12.75">
      <c r="A20">
        <v>2000</v>
      </c>
      <c r="B20" t="s">
        <v>18</v>
      </c>
      <c r="C20">
        <v>103</v>
      </c>
      <c r="D20">
        <v>0.73197</v>
      </c>
      <c r="E20">
        <v>0.12476</v>
      </c>
      <c r="F20" s="2">
        <v>114</v>
      </c>
      <c r="G20">
        <f t="shared" si="1"/>
        <v>0.0064207894736842104</v>
      </c>
      <c r="H20">
        <f t="shared" si="2"/>
        <v>3.0456159932045375</v>
      </c>
      <c r="I20">
        <v>17.044414388567837</v>
      </c>
      <c r="J20">
        <f>(K20*60)*1.12/1000</f>
        <v>2.620942</v>
      </c>
      <c r="K20">
        <v>39.002113095238094</v>
      </c>
      <c r="L20">
        <v>17.044414388567837</v>
      </c>
      <c r="M20">
        <f t="shared" si="0"/>
        <v>0.10943859649122807</v>
      </c>
      <c r="P20">
        <f t="shared" si="3"/>
        <v>62.6405138</v>
      </c>
      <c r="AB20">
        <v>15</v>
      </c>
      <c r="AC20">
        <f t="shared" si="4"/>
        <v>2.05655845</v>
      </c>
      <c r="AD20">
        <f t="shared" si="5"/>
        <v>49.151746955</v>
      </c>
      <c r="AE20">
        <f aca="true" t="shared" si="10" ref="AE20:AE27">AD20-$AD$19</f>
        <v>-4.781287015000011</v>
      </c>
      <c r="AF20">
        <f t="shared" si="6"/>
        <v>-7.968811691666685</v>
      </c>
      <c r="AG20">
        <f t="shared" si="7"/>
        <v>-0.6973058883152506</v>
      </c>
      <c r="AH20" s="25">
        <f t="shared" si="8"/>
        <v>-0.7350000000000001</v>
      </c>
      <c r="AI20" s="25">
        <f t="shared" si="9"/>
        <v>-8.3937</v>
      </c>
    </row>
    <row r="21" spans="1:35" ht="12.75">
      <c r="A21">
        <v>2000</v>
      </c>
      <c r="B21" t="s">
        <v>18</v>
      </c>
      <c r="C21">
        <v>104</v>
      </c>
      <c r="D21">
        <v>0.88136</v>
      </c>
      <c r="E21">
        <v>0.00699</v>
      </c>
      <c r="F21" s="2">
        <v>114</v>
      </c>
      <c r="G21">
        <f t="shared" si="1"/>
        <v>0.007731228070175439</v>
      </c>
      <c r="H21">
        <f t="shared" si="2"/>
        <v>4.365272692189473</v>
      </c>
      <c r="I21">
        <v>0.7930924934192611</v>
      </c>
      <c r="L21">
        <v>0.7930924934192611</v>
      </c>
      <c r="M21">
        <f t="shared" si="0"/>
        <v>0.006131578947368421</v>
      </c>
      <c r="AB21">
        <v>20</v>
      </c>
      <c r="AC21">
        <f t="shared" si="4"/>
        <v>1.8565046</v>
      </c>
      <c r="AD21">
        <f t="shared" si="5"/>
        <v>44.37045994</v>
      </c>
      <c r="AE21">
        <f t="shared" si="10"/>
        <v>-9.562574030000007</v>
      </c>
      <c r="AF21">
        <f t="shared" si="6"/>
        <v>-15.937623383333346</v>
      </c>
      <c r="AG21">
        <f t="shared" si="7"/>
        <v>-1.3946117766304993</v>
      </c>
      <c r="AH21" s="25">
        <f t="shared" si="8"/>
        <v>-1.47</v>
      </c>
      <c r="AI21" s="25">
        <f t="shared" si="9"/>
        <v>-16.787399999999998</v>
      </c>
    </row>
    <row r="22" spans="1:35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 s="2">
        <v>114</v>
      </c>
      <c r="G22">
        <f t="shared" si="1"/>
        <v>0.0029386842105263156</v>
      </c>
      <c r="H22">
        <f t="shared" si="2"/>
        <v>1.170193197834498</v>
      </c>
      <c r="I22">
        <v>3.1670696397122473</v>
      </c>
      <c r="J22">
        <f aca="true" t="shared" si="11" ref="J22:J36">(K22*60)*1.12/1000</f>
        <v>0.911632</v>
      </c>
      <c r="K22">
        <v>13.565952380952378</v>
      </c>
      <c r="L22">
        <v>3.1670696397122473</v>
      </c>
      <c r="M22">
        <f t="shared" si="0"/>
        <v>0.009307017543859647</v>
      </c>
      <c r="P22">
        <f t="shared" si="3"/>
        <v>21.7880048</v>
      </c>
      <c r="AB22">
        <v>25</v>
      </c>
      <c r="AC22">
        <f t="shared" si="4"/>
        <v>1.6564507499999999</v>
      </c>
      <c r="AD22">
        <f t="shared" si="5"/>
        <v>39.589172925</v>
      </c>
      <c r="AE22">
        <f t="shared" si="10"/>
        <v>-14.343861045000011</v>
      </c>
      <c r="AF22">
        <f t="shared" si="6"/>
        <v>-23.90643507500002</v>
      </c>
      <c r="AG22">
        <f t="shared" si="7"/>
        <v>-2.0919176649457487</v>
      </c>
      <c r="AH22" s="25">
        <f t="shared" si="8"/>
        <v>-2.205</v>
      </c>
      <c r="AI22" s="25">
        <f t="shared" si="9"/>
        <v>-25.1811</v>
      </c>
    </row>
    <row r="23" spans="1:35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 s="2">
        <v>114</v>
      </c>
      <c r="G23">
        <f t="shared" si="1"/>
        <v>0.0041247368421052635</v>
      </c>
      <c r="H23">
        <f t="shared" si="2"/>
        <v>1.6208934659883076</v>
      </c>
      <c r="I23">
        <v>4.608481136489302</v>
      </c>
      <c r="J23">
        <f t="shared" si="11"/>
        <v>1.2534939999999999</v>
      </c>
      <c r="K23">
        <v>18.653184523809518</v>
      </c>
      <c r="L23">
        <v>4.608481136489302</v>
      </c>
      <c r="M23">
        <f t="shared" si="0"/>
        <v>0.01900877192982456</v>
      </c>
      <c r="P23">
        <f t="shared" si="3"/>
        <v>29.9585066</v>
      </c>
      <c r="AB23">
        <v>30</v>
      </c>
      <c r="AC23">
        <f t="shared" si="4"/>
        <v>1.4563968999999999</v>
      </c>
      <c r="AD23">
        <f t="shared" si="5"/>
        <v>34.80788591</v>
      </c>
      <c r="AE23">
        <f t="shared" si="10"/>
        <v>-19.125148060000008</v>
      </c>
      <c r="AF23">
        <f t="shared" si="6"/>
        <v>-31.87524676666668</v>
      </c>
      <c r="AG23">
        <f t="shared" si="7"/>
        <v>-2.7892235532609972</v>
      </c>
      <c r="AH23" s="25">
        <f t="shared" si="8"/>
        <v>-2.9400000000000004</v>
      </c>
      <c r="AI23" s="25">
        <f t="shared" si="9"/>
        <v>-33.5748</v>
      </c>
    </row>
    <row r="24" spans="1:35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 s="2">
        <v>114</v>
      </c>
      <c r="G24">
        <f t="shared" si="1"/>
        <v>0.006364561403508772</v>
      </c>
      <c r="H24">
        <f t="shared" si="2"/>
        <v>2.9989353023036647</v>
      </c>
      <c r="I24">
        <v>7.572082253707483</v>
      </c>
      <c r="J24">
        <f t="shared" si="11"/>
        <v>1.823264</v>
      </c>
      <c r="K24">
        <v>27.131904761904757</v>
      </c>
      <c r="L24">
        <v>7.572082253707483</v>
      </c>
      <c r="M24">
        <f t="shared" si="0"/>
        <v>0.04819298245614036</v>
      </c>
      <c r="P24">
        <f t="shared" si="3"/>
        <v>43.5760096</v>
      </c>
      <c r="AB24">
        <v>35</v>
      </c>
      <c r="AC24">
        <f t="shared" si="4"/>
        <v>1.25634305</v>
      </c>
      <c r="AD24">
        <f t="shared" si="5"/>
        <v>30.026598895</v>
      </c>
      <c r="AE24">
        <f t="shared" si="10"/>
        <v>-23.90643507500001</v>
      </c>
      <c r="AF24">
        <f t="shared" si="6"/>
        <v>-39.84405845833336</v>
      </c>
      <c r="AG24">
        <f t="shared" si="7"/>
        <v>-3.4865294415762476</v>
      </c>
      <c r="AH24" s="25">
        <f t="shared" si="8"/>
        <v>-3.675</v>
      </c>
      <c r="AI24" s="25">
        <f t="shared" si="9"/>
        <v>-41.9685</v>
      </c>
    </row>
    <row r="25" spans="1:35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 s="2">
        <v>114</v>
      </c>
      <c r="G25">
        <f t="shared" si="1"/>
        <v>0.0073181578947368415</v>
      </c>
      <c r="H25">
        <f t="shared" si="2"/>
        <v>3.8970126895417203</v>
      </c>
      <c r="I25">
        <v>2.1120260826830646</v>
      </c>
      <c r="J25">
        <f t="shared" si="11"/>
        <v>2.0511720000000007</v>
      </c>
      <c r="K25">
        <v>30.523392857142863</v>
      </c>
      <c r="L25">
        <v>2.1120260826830646</v>
      </c>
      <c r="M25">
        <f t="shared" si="0"/>
        <v>0.015456140350877194</v>
      </c>
      <c r="P25">
        <f t="shared" si="3"/>
        <v>49.023010800000016</v>
      </c>
      <c r="AB25">
        <v>40</v>
      </c>
      <c r="AC25">
        <f t="shared" si="4"/>
        <v>1.0562892</v>
      </c>
      <c r="AD25">
        <f t="shared" si="5"/>
        <v>25.24531188</v>
      </c>
      <c r="AE25">
        <f t="shared" si="10"/>
        <v>-28.687722090000012</v>
      </c>
      <c r="AF25">
        <f t="shared" si="6"/>
        <v>-47.81287015000002</v>
      </c>
      <c r="AG25">
        <f t="shared" si="7"/>
        <v>-4.1838353298914965</v>
      </c>
      <c r="AH25" s="25">
        <f t="shared" si="8"/>
        <v>-4.41</v>
      </c>
      <c r="AI25" s="25">
        <f t="shared" si="9"/>
        <v>-50.3622</v>
      </c>
    </row>
    <row r="26" spans="1:35" ht="12.75">
      <c r="A26">
        <v>2000</v>
      </c>
      <c r="B26" t="s">
        <v>18</v>
      </c>
      <c r="C26">
        <v>204</v>
      </c>
      <c r="D26">
        <v>0.87482</v>
      </c>
      <c r="E26">
        <v>0.00515</v>
      </c>
      <c r="F26" s="2">
        <v>114</v>
      </c>
      <c r="G26">
        <f t="shared" si="1"/>
        <v>0.0076738596491228075</v>
      </c>
      <c r="H26">
        <f t="shared" si="2"/>
        <v>4.297019120496593</v>
      </c>
      <c r="I26">
        <v>0.5886925310349557</v>
      </c>
      <c r="J26">
        <f t="shared" si="11"/>
        <v>3.532574</v>
      </c>
      <c r="K26">
        <v>52.56806547619047</v>
      </c>
      <c r="L26">
        <v>0.5886925310349557</v>
      </c>
      <c r="M26">
        <f t="shared" si="0"/>
        <v>0.0045175438596491225</v>
      </c>
      <c r="P26">
        <f t="shared" si="3"/>
        <v>84.4285186</v>
      </c>
      <c r="AB26">
        <v>45</v>
      </c>
      <c r="AC26">
        <f t="shared" si="4"/>
        <v>0.85623535</v>
      </c>
      <c r="AD26">
        <f t="shared" si="5"/>
        <v>20.464024865</v>
      </c>
      <c r="AE26">
        <f t="shared" si="10"/>
        <v>-33.46900910500001</v>
      </c>
      <c r="AF26">
        <f t="shared" si="6"/>
        <v>-55.78168184166669</v>
      </c>
      <c r="AG26">
        <f t="shared" si="7"/>
        <v>-4.8811412182067455</v>
      </c>
      <c r="AH26" s="25">
        <f t="shared" si="8"/>
        <v>-5.145</v>
      </c>
      <c r="AI26" s="25">
        <f t="shared" si="9"/>
        <v>-58.7559</v>
      </c>
    </row>
    <row r="27" spans="1:35" ht="12.75">
      <c r="A27">
        <v>2000</v>
      </c>
      <c r="B27" t="s">
        <v>18</v>
      </c>
      <c r="C27">
        <v>210</v>
      </c>
      <c r="D27">
        <v>0.29757</v>
      </c>
      <c r="E27">
        <v>0.01887</v>
      </c>
      <c r="F27" s="2">
        <v>114</v>
      </c>
      <c r="G27">
        <f t="shared" si="1"/>
        <v>0.002610263157894737</v>
      </c>
      <c r="H27">
        <f t="shared" si="2"/>
        <v>1.0692437237874892</v>
      </c>
      <c r="I27">
        <v>6.341365056961387</v>
      </c>
      <c r="J27">
        <f t="shared" si="11"/>
        <v>1.13954</v>
      </c>
      <c r="K27">
        <v>16.957440476190474</v>
      </c>
      <c r="L27">
        <v>6.341365056961387</v>
      </c>
      <c r="M27">
        <f t="shared" si="0"/>
        <v>0.01655263157894737</v>
      </c>
      <c r="P27">
        <f t="shared" si="3"/>
        <v>27.235006000000002</v>
      </c>
      <c r="AB27">
        <v>50</v>
      </c>
      <c r="AC27">
        <f t="shared" si="4"/>
        <v>0.6561814999999998</v>
      </c>
      <c r="AD27">
        <f t="shared" si="5"/>
        <v>15.682737849999995</v>
      </c>
      <c r="AE27">
        <f t="shared" si="10"/>
        <v>-38.250296120000016</v>
      </c>
      <c r="AF27">
        <f t="shared" si="6"/>
        <v>-63.75049353333336</v>
      </c>
      <c r="AG27">
        <f t="shared" si="7"/>
        <v>-5.5784471065219945</v>
      </c>
      <c r="AH27" s="25">
        <f t="shared" si="8"/>
        <v>-5.88</v>
      </c>
      <c r="AI27" s="25">
        <f t="shared" si="9"/>
        <v>-67.14959999999999</v>
      </c>
    </row>
    <row r="28" spans="1:16" ht="12.75">
      <c r="A28">
        <v>2000</v>
      </c>
      <c r="B28" t="s">
        <v>18</v>
      </c>
      <c r="C28">
        <v>301</v>
      </c>
      <c r="D28">
        <v>0.4651</v>
      </c>
      <c r="E28">
        <v>0.02905</v>
      </c>
      <c r="F28" s="2">
        <v>114</v>
      </c>
      <c r="G28">
        <f t="shared" si="1"/>
        <v>0.004079824561403509</v>
      </c>
      <c r="H28">
        <f t="shared" si="2"/>
        <v>1.6010187028366945</v>
      </c>
      <c r="I28">
        <v>6.245968608901311</v>
      </c>
      <c r="J28">
        <f t="shared" si="11"/>
        <v>1.2534939999999999</v>
      </c>
      <c r="K28">
        <v>18.653184523809518</v>
      </c>
      <c r="L28">
        <v>6.245968608901311</v>
      </c>
      <c r="M28">
        <f t="shared" si="0"/>
        <v>0.025482456140350877</v>
      </c>
      <c r="P28">
        <f t="shared" si="3"/>
        <v>29.9585066</v>
      </c>
    </row>
    <row r="29" spans="1:16" ht="12.75">
      <c r="A29">
        <v>2000</v>
      </c>
      <c r="B29" t="s">
        <v>18</v>
      </c>
      <c r="C29">
        <v>302</v>
      </c>
      <c r="D29">
        <v>0.69503</v>
      </c>
      <c r="E29">
        <v>0.02495</v>
      </c>
      <c r="F29" s="2">
        <v>114</v>
      </c>
      <c r="G29">
        <f t="shared" si="1"/>
        <v>0.006096754385964912</v>
      </c>
      <c r="H29">
        <f t="shared" si="2"/>
        <v>2.786233653139046</v>
      </c>
      <c r="I29">
        <v>3.5897731033192812</v>
      </c>
      <c r="J29">
        <f t="shared" si="11"/>
        <v>1.481402</v>
      </c>
      <c r="K29">
        <v>22.044672619047617</v>
      </c>
      <c r="L29">
        <v>3.5897731033192812</v>
      </c>
      <c r="M29">
        <f t="shared" si="0"/>
        <v>0.021885964912280703</v>
      </c>
      <c r="P29">
        <f t="shared" si="3"/>
        <v>35.4055078</v>
      </c>
    </row>
    <row r="30" spans="1:16" ht="12.75">
      <c r="A30">
        <v>2000</v>
      </c>
      <c r="B30" t="s">
        <v>18</v>
      </c>
      <c r="C30">
        <v>303</v>
      </c>
      <c r="D30">
        <v>0.84459</v>
      </c>
      <c r="E30">
        <v>0.02059</v>
      </c>
      <c r="F30" s="2">
        <v>114</v>
      </c>
      <c r="G30">
        <f t="shared" si="1"/>
        <v>0.007408684210526316</v>
      </c>
      <c r="H30">
        <f t="shared" si="2"/>
        <v>3.9951369601914437</v>
      </c>
      <c r="I30">
        <v>2.437869262008786</v>
      </c>
      <c r="J30">
        <f t="shared" si="11"/>
        <v>2.734896</v>
      </c>
      <c r="K30">
        <v>40.697857142857146</v>
      </c>
      <c r="L30">
        <v>2.437869262008786</v>
      </c>
      <c r="M30">
        <f t="shared" si="0"/>
        <v>0.018061403508771934</v>
      </c>
      <c r="P30">
        <f t="shared" si="3"/>
        <v>65.3640144</v>
      </c>
    </row>
    <row r="31" spans="1:16" ht="12.75">
      <c r="A31">
        <v>2000</v>
      </c>
      <c r="B31" t="s">
        <v>18</v>
      </c>
      <c r="C31">
        <v>304</v>
      </c>
      <c r="D31">
        <v>0.87963</v>
      </c>
      <c r="E31">
        <v>0.00337</v>
      </c>
      <c r="F31" s="2">
        <v>114</v>
      </c>
      <c r="G31">
        <f t="shared" si="1"/>
        <v>0.007716052631578947</v>
      </c>
      <c r="H31">
        <f t="shared" si="2"/>
        <v>4.347113087756944</v>
      </c>
      <c r="I31">
        <v>0.3831156281618408</v>
      </c>
      <c r="J31">
        <f t="shared" si="11"/>
        <v>3.532574</v>
      </c>
      <c r="K31">
        <v>52.56806547619047</v>
      </c>
      <c r="L31">
        <v>0.3831156281618408</v>
      </c>
      <c r="M31">
        <f t="shared" si="0"/>
        <v>0.002956140350877193</v>
      </c>
      <c r="P31">
        <f t="shared" si="3"/>
        <v>84.4285186</v>
      </c>
    </row>
    <row r="32" spans="1:16" ht="12.75">
      <c r="A32">
        <v>2000</v>
      </c>
      <c r="B32" t="s">
        <v>18</v>
      </c>
      <c r="C32">
        <v>310</v>
      </c>
      <c r="D32">
        <v>0.37684</v>
      </c>
      <c r="E32">
        <v>0.02352</v>
      </c>
      <c r="F32" s="2">
        <v>114</v>
      </c>
      <c r="G32">
        <f t="shared" si="1"/>
        <v>0.0033056140350877193</v>
      </c>
      <c r="H32">
        <f t="shared" si="2"/>
        <v>1.2942928501419688</v>
      </c>
      <c r="I32">
        <v>6.241375650143296</v>
      </c>
      <c r="J32">
        <f t="shared" si="11"/>
        <v>1.0255860000000003</v>
      </c>
      <c r="K32">
        <v>15.261696428571431</v>
      </c>
      <c r="L32">
        <v>6.241375650143296</v>
      </c>
      <c r="M32">
        <f t="shared" si="0"/>
        <v>0.020631578947368417</v>
      </c>
      <c r="P32">
        <f t="shared" si="3"/>
        <v>24.511505400000008</v>
      </c>
    </row>
    <row r="33" spans="1:16" ht="12.75">
      <c r="A33">
        <v>2000</v>
      </c>
      <c r="B33" t="s">
        <v>18</v>
      </c>
      <c r="C33">
        <v>401</v>
      </c>
      <c r="D33">
        <v>0.36874</v>
      </c>
      <c r="E33">
        <v>0.02754</v>
      </c>
      <c r="F33" s="2">
        <v>114</v>
      </c>
      <c r="G33">
        <f t="shared" si="1"/>
        <v>0.003234561403508772</v>
      </c>
      <c r="H33">
        <f t="shared" si="2"/>
        <v>1.2692755776747389</v>
      </c>
      <c r="I33">
        <v>7.46867711666757</v>
      </c>
      <c r="J33">
        <f t="shared" si="11"/>
        <v>1.2534939999999999</v>
      </c>
      <c r="K33">
        <v>18.653184523809518</v>
      </c>
      <c r="L33">
        <v>7.46867711666757</v>
      </c>
      <c r="M33">
        <f t="shared" si="0"/>
        <v>0.024157894736842104</v>
      </c>
      <c r="P33">
        <f t="shared" si="3"/>
        <v>29.9585066</v>
      </c>
    </row>
    <row r="34" spans="1:16" ht="12.75">
      <c r="A34">
        <v>2000</v>
      </c>
      <c r="B34" t="s">
        <v>18</v>
      </c>
      <c r="C34">
        <v>402</v>
      </c>
      <c r="D34">
        <v>0.77929</v>
      </c>
      <c r="E34">
        <v>0.03167</v>
      </c>
      <c r="F34" s="2">
        <v>114</v>
      </c>
      <c r="G34">
        <f t="shared" si="1"/>
        <v>0.006835877192982456</v>
      </c>
      <c r="H34">
        <f t="shared" si="2"/>
        <v>3.4134645541835673</v>
      </c>
      <c r="I34">
        <v>4.063955651939585</v>
      </c>
      <c r="J34">
        <f t="shared" si="11"/>
        <v>1.937218</v>
      </c>
      <c r="K34">
        <v>28.827648809523808</v>
      </c>
      <c r="L34">
        <v>4.063955651939585</v>
      </c>
      <c r="M34">
        <f t="shared" si="0"/>
        <v>0.027780701754385958</v>
      </c>
      <c r="P34">
        <f t="shared" si="3"/>
        <v>46.29951020000001</v>
      </c>
    </row>
    <row r="35" spans="1:16" ht="12.75">
      <c r="A35">
        <v>2000</v>
      </c>
      <c r="B35" t="s">
        <v>18</v>
      </c>
      <c r="C35">
        <v>403</v>
      </c>
      <c r="D35">
        <v>0.8112</v>
      </c>
      <c r="E35">
        <v>0.07471</v>
      </c>
      <c r="F35" s="2">
        <v>114</v>
      </c>
      <c r="G35">
        <f t="shared" si="1"/>
        <v>0.007115789473684211</v>
      </c>
      <c r="H35">
        <f t="shared" si="2"/>
        <v>3.6862868485813363</v>
      </c>
      <c r="I35">
        <v>9.20981262327416</v>
      </c>
      <c r="J35">
        <f t="shared" si="11"/>
        <v>2.393034</v>
      </c>
      <c r="K35">
        <v>35.610625</v>
      </c>
      <c r="L35">
        <v>9.20981262327416</v>
      </c>
      <c r="M35">
        <f t="shared" si="0"/>
        <v>0.06553508771929824</v>
      </c>
      <c r="P35">
        <f t="shared" si="3"/>
        <v>57.193512600000005</v>
      </c>
    </row>
    <row r="36" spans="1:16" ht="12.75">
      <c r="A36">
        <v>2000</v>
      </c>
      <c r="B36" t="s">
        <v>18</v>
      </c>
      <c r="C36">
        <v>404</v>
      </c>
      <c r="D36">
        <v>0.80996</v>
      </c>
      <c r="E36">
        <v>0.04043</v>
      </c>
      <c r="F36" s="2">
        <v>114</v>
      </c>
      <c r="G36">
        <f t="shared" si="1"/>
        <v>0.007104912280701755</v>
      </c>
      <c r="H36">
        <f t="shared" si="2"/>
        <v>3.675288791907389</v>
      </c>
      <c r="I36">
        <v>4.9916045236801825</v>
      </c>
      <c r="J36">
        <f t="shared" si="11"/>
        <v>3.770243</v>
      </c>
      <c r="K36">
        <v>56.10480654761904</v>
      </c>
      <c r="L36">
        <v>4.9916045236801825</v>
      </c>
      <c r="M36">
        <f t="shared" si="0"/>
        <v>0.03546491228070176</v>
      </c>
      <c r="P36">
        <f t="shared" si="3"/>
        <v>90.1088077</v>
      </c>
    </row>
    <row r="37" spans="1:13" ht="12.75">
      <c r="A37">
        <v>2000</v>
      </c>
      <c r="B37" t="s">
        <v>18</v>
      </c>
      <c r="C37">
        <v>410</v>
      </c>
      <c r="D37">
        <v>0.16313</v>
      </c>
      <c r="E37">
        <v>0.07463</v>
      </c>
      <c r="F37" s="2">
        <v>114</v>
      </c>
      <c r="G37">
        <f t="shared" si="1"/>
        <v>0.0014309649122807018</v>
      </c>
      <c r="H37">
        <f t="shared" si="2"/>
        <v>0.7733669534113997</v>
      </c>
      <c r="I37">
        <v>45.74878930913995</v>
      </c>
      <c r="L37">
        <v>45.74878930913995</v>
      </c>
      <c r="M37">
        <f t="shared" si="0"/>
        <v>0.06546491228070175</v>
      </c>
    </row>
    <row r="38" spans="1:16" ht="12.75">
      <c r="A38">
        <v>2000</v>
      </c>
      <c r="B38" t="s">
        <v>19</v>
      </c>
      <c r="C38">
        <v>102</v>
      </c>
      <c r="D38">
        <v>0.11386</v>
      </c>
      <c r="E38">
        <v>0.04955</v>
      </c>
      <c r="F38" s="2">
        <v>114</v>
      </c>
      <c r="G38">
        <f t="shared" si="1"/>
        <v>0.0009987719298245614</v>
      </c>
      <c r="H38">
        <f t="shared" si="2"/>
        <v>0.6867911458191979</v>
      </c>
      <c r="I38">
        <v>43.51835587563674</v>
      </c>
      <c r="J38">
        <f>(K38*60)*1.12/1000</f>
        <v>0.5623925000000001</v>
      </c>
      <c r="K38">
        <v>8.368936011904761</v>
      </c>
      <c r="L38">
        <v>43.51835587563674</v>
      </c>
      <c r="M38">
        <f t="shared" si="0"/>
        <v>0.04346491228070175</v>
      </c>
      <c r="P38">
        <f t="shared" si="3"/>
        <v>13.441180750000001</v>
      </c>
    </row>
    <row r="39" spans="1:16" ht="12.75">
      <c r="A39">
        <v>2000</v>
      </c>
      <c r="B39" t="s">
        <v>19</v>
      </c>
      <c r="C39">
        <v>108</v>
      </c>
      <c r="D39">
        <v>0.4245</v>
      </c>
      <c r="E39">
        <v>0.0423</v>
      </c>
      <c r="F39" s="2">
        <v>114</v>
      </c>
      <c r="G39">
        <f t="shared" si="1"/>
        <v>0.0037236842105263157</v>
      </c>
      <c r="H39">
        <f t="shared" si="2"/>
        <v>1.4518060912770148</v>
      </c>
      <c r="I39">
        <v>9.964664310954063</v>
      </c>
      <c r="J39">
        <f>(K39*60)*1.12/1000</f>
        <v>2.1370915</v>
      </c>
      <c r="K39">
        <v>31.80195684523809</v>
      </c>
      <c r="L39">
        <v>9.964664310954063</v>
      </c>
      <c r="M39">
        <f t="shared" si="0"/>
        <v>0.03710526315789473</v>
      </c>
      <c r="P39">
        <f t="shared" si="3"/>
        <v>51.07648685</v>
      </c>
    </row>
    <row r="40" spans="1:16" ht="12.75">
      <c r="A40">
        <v>2000</v>
      </c>
      <c r="B40" t="s">
        <v>19</v>
      </c>
      <c r="C40">
        <v>109</v>
      </c>
      <c r="D40">
        <v>0.69566</v>
      </c>
      <c r="E40">
        <v>0.04174</v>
      </c>
      <c r="F40" s="2">
        <v>114</v>
      </c>
      <c r="G40">
        <f t="shared" si="1"/>
        <v>0.006102280701754385</v>
      </c>
      <c r="H40">
        <f t="shared" si="2"/>
        <v>2.7904665879420074</v>
      </c>
      <c r="I40">
        <v>6.000057499353133</v>
      </c>
      <c r="J40">
        <f>(K40*60)*1.12/1000</f>
        <v>3.8551409999999997</v>
      </c>
      <c r="K40">
        <v>57.368169642857126</v>
      </c>
      <c r="L40">
        <v>6.000057499353133</v>
      </c>
      <c r="M40">
        <f t="shared" si="0"/>
        <v>0.0366140350877193</v>
      </c>
      <c r="P40">
        <f t="shared" si="3"/>
        <v>92.1378699</v>
      </c>
    </row>
    <row r="41" spans="1:16" ht="12.75">
      <c r="A41">
        <v>2000</v>
      </c>
      <c r="B41" t="s">
        <v>19</v>
      </c>
      <c r="C41">
        <v>110</v>
      </c>
      <c r="D41">
        <v>0.82448</v>
      </c>
      <c r="E41">
        <v>0.02824</v>
      </c>
      <c r="F41" s="2">
        <v>114</v>
      </c>
      <c r="G41">
        <f t="shared" si="1"/>
        <v>0.007232280701754386</v>
      </c>
      <c r="H41">
        <f t="shared" si="2"/>
        <v>3.806156234933597</v>
      </c>
      <c r="I41">
        <v>3.425189210168834</v>
      </c>
      <c r="J41">
        <f>(K41*60)*1.12/1000</f>
        <v>3.200246</v>
      </c>
      <c r="K41">
        <v>47.62270833333333</v>
      </c>
      <c r="L41">
        <v>3.425189210168834</v>
      </c>
      <c r="M41">
        <f t="shared" si="0"/>
        <v>0.024771929824561407</v>
      </c>
      <c r="P41">
        <f t="shared" si="3"/>
        <v>76.4858794</v>
      </c>
    </row>
    <row r="42" spans="1:16" ht="12.75">
      <c r="A42">
        <v>2000</v>
      </c>
      <c r="B42" t="s">
        <v>19</v>
      </c>
      <c r="C42">
        <v>111</v>
      </c>
      <c r="D42">
        <v>0.80651</v>
      </c>
      <c r="E42">
        <v>0.03103</v>
      </c>
      <c r="F42" s="2">
        <v>114</v>
      </c>
      <c r="G42">
        <f t="shared" si="1"/>
        <v>0.007074649122807017</v>
      </c>
      <c r="H42">
        <f t="shared" si="2"/>
        <v>3.6448617021199587</v>
      </c>
      <c r="I42">
        <v>3.847441445239365</v>
      </c>
      <c r="J42">
        <f>(K42*60)*1.12/1000</f>
        <v>3.5149814999999998</v>
      </c>
      <c r="K42">
        <v>52.306272321428565</v>
      </c>
      <c r="L42">
        <v>3.847441445239365</v>
      </c>
      <c r="M42">
        <f t="shared" si="0"/>
        <v>0.027219298245614032</v>
      </c>
      <c r="P42">
        <f t="shared" si="3"/>
        <v>84.00805785</v>
      </c>
    </row>
    <row r="43" spans="1:8" ht="12.75">
      <c r="A43">
        <v>2000</v>
      </c>
      <c r="B43" t="s">
        <v>19</v>
      </c>
      <c r="C43">
        <v>114</v>
      </c>
      <c r="F43" s="2">
        <v>114</v>
      </c>
      <c r="H43">
        <f t="shared" si="2"/>
        <v>0.522</v>
      </c>
    </row>
    <row r="44" spans="1:16" ht="12.75">
      <c r="A44">
        <v>2000</v>
      </c>
      <c r="B44" t="s">
        <v>19</v>
      </c>
      <c r="C44">
        <v>202</v>
      </c>
      <c r="D44">
        <v>0.18402</v>
      </c>
      <c r="E44">
        <v>0.01642</v>
      </c>
      <c r="F44" s="2">
        <v>114</v>
      </c>
      <c r="G44">
        <f t="shared" si="1"/>
        <v>0.0016142105263157894</v>
      </c>
      <c r="H44">
        <f t="shared" si="2"/>
        <v>0.8132928220808021</v>
      </c>
      <c r="I44">
        <v>8.922943158352354</v>
      </c>
      <c r="J44">
        <f>(K44*60)*1.12/1000</f>
        <v>1.2372635</v>
      </c>
      <c r="K44">
        <v>18.411659226190473</v>
      </c>
      <c r="L44">
        <v>8.922943158352354</v>
      </c>
      <c r="M44">
        <f>G44*L44</f>
        <v>0.014403508771929825</v>
      </c>
      <c r="P44">
        <f t="shared" si="3"/>
        <v>29.570597650000003</v>
      </c>
    </row>
    <row r="45" spans="1:16" ht="12.75">
      <c r="A45">
        <v>2000</v>
      </c>
      <c r="B45" t="s">
        <v>19</v>
      </c>
      <c r="C45">
        <v>208</v>
      </c>
      <c r="D45">
        <v>0.52318</v>
      </c>
      <c r="E45">
        <v>0.0748</v>
      </c>
      <c r="F45" s="2">
        <v>114</v>
      </c>
      <c r="G45">
        <f>D45/F45</f>
        <v>0.004589298245614035</v>
      </c>
      <c r="H45">
        <f t="shared" si="2"/>
        <v>1.841522245579022</v>
      </c>
      <c r="I45">
        <v>14.297182614014298</v>
      </c>
      <c r="J45">
        <f>(K45*60)*1.12/1000</f>
        <v>2.1370915</v>
      </c>
      <c r="K45">
        <v>31.80195684523809</v>
      </c>
      <c r="L45">
        <v>14.297182614014298</v>
      </c>
      <c r="M45">
        <f>G45*L45</f>
        <v>0.06561403508771929</v>
      </c>
      <c r="P45">
        <f t="shared" si="3"/>
        <v>51.07648685</v>
      </c>
    </row>
    <row r="46" spans="1:16" ht="12.75">
      <c r="A46">
        <v>2000</v>
      </c>
      <c r="B46" t="s">
        <v>19</v>
      </c>
      <c r="C46">
        <v>209</v>
      </c>
      <c r="D46">
        <v>0.52836</v>
      </c>
      <c r="E46">
        <v>0.08606</v>
      </c>
      <c r="F46" s="2">
        <v>114</v>
      </c>
      <c r="G46">
        <f t="shared" si="1"/>
        <v>0.0046347368421052635</v>
      </c>
      <c r="H46">
        <f t="shared" si="2"/>
        <v>1.8646521471515298</v>
      </c>
      <c r="I46">
        <v>16.28813687637217</v>
      </c>
      <c r="J46">
        <f>(K46*60)*1.12/1000</f>
        <v>3.0246615000000006</v>
      </c>
      <c r="K46">
        <v>45.00984375</v>
      </c>
      <c r="L46">
        <v>16.28813687637217</v>
      </c>
      <c r="M46">
        <f>G46*L46</f>
        <v>0.07549122807017544</v>
      </c>
      <c r="P46">
        <f t="shared" si="3"/>
        <v>72.28940985000001</v>
      </c>
    </row>
    <row r="47" spans="1:16" ht="12.75">
      <c r="A47">
        <v>2000</v>
      </c>
      <c r="B47" t="s">
        <v>19</v>
      </c>
      <c r="C47">
        <v>210</v>
      </c>
      <c r="D47">
        <v>0.76359</v>
      </c>
      <c r="E47">
        <v>0.04511</v>
      </c>
      <c r="F47" s="2">
        <v>114</v>
      </c>
      <c r="G47">
        <f t="shared" si="1"/>
        <v>0.006698157894736842</v>
      </c>
      <c r="H47">
        <f t="shared" si="2"/>
        <v>3.2867402974958986</v>
      </c>
      <c r="I47">
        <v>5.907620581725795</v>
      </c>
      <c r="J47">
        <f>(K47*60)*1.12/1000</f>
        <v>3.1493979999999993</v>
      </c>
      <c r="K47">
        <v>46.86604166666665</v>
      </c>
      <c r="L47">
        <v>5.907620581725795</v>
      </c>
      <c r="M47">
        <f>G47*L47</f>
        <v>0.039570175438596485</v>
      </c>
      <c r="P47">
        <f t="shared" si="3"/>
        <v>75.27061219999999</v>
      </c>
    </row>
    <row r="48" spans="1:16" ht="12.75">
      <c r="A48">
        <v>2000</v>
      </c>
      <c r="B48" t="s">
        <v>19</v>
      </c>
      <c r="C48">
        <v>211</v>
      </c>
      <c r="D48">
        <v>0.76558</v>
      </c>
      <c r="E48">
        <v>0.02372</v>
      </c>
      <c r="F48" s="2">
        <v>114</v>
      </c>
      <c r="G48">
        <f t="shared" si="1"/>
        <v>0.00671561403508772</v>
      </c>
      <c r="H48">
        <f t="shared" si="2"/>
        <v>3.302538728396086</v>
      </c>
      <c r="I48">
        <v>3.098304553410486</v>
      </c>
      <c r="J48">
        <f>(K48*60)*1.12/1000</f>
        <v>4.6767674999999995</v>
      </c>
      <c r="K48">
        <v>69.5947544642857</v>
      </c>
      <c r="L48">
        <v>3.098304553410486</v>
      </c>
      <c r="M48">
        <f>G48*L48</f>
        <v>0.02080701754385965</v>
      </c>
      <c r="P48">
        <f t="shared" si="3"/>
        <v>111.77474325</v>
      </c>
    </row>
    <row r="49" spans="1:8" ht="12.75">
      <c r="A49">
        <v>2000</v>
      </c>
      <c r="B49" t="s">
        <v>19</v>
      </c>
      <c r="C49">
        <v>314</v>
      </c>
      <c r="F49" s="2">
        <v>114</v>
      </c>
      <c r="H49">
        <f t="shared" si="2"/>
        <v>0.522</v>
      </c>
    </row>
    <row r="50" spans="1:16" ht="12.75">
      <c r="A50">
        <v>2000</v>
      </c>
      <c r="B50" t="s">
        <v>19</v>
      </c>
      <c r="C50">
        <v>302</v>
      </c>
      <c r="D50">
        <v>0.20331</v>
      </c>
      <c r="E50">
        <v>0.05314</v>
      </c>
      <c r="F50" s="2">
        <v>114</v>
      </c>
      <c r="G50">
        <f t="shared" si="1"/>
        <v>0.0017834210526315789</v>
      </c>
      <c r="H50">
        <f t="shared" si="2"/>
        <v>0.8519887743019113</v>
      </c>
      <c r="I50">
        <v>26.137425606217107</v>
      </c>
      <c r="J50">
        <f>(K50*60)*1.12/1000</f>
        <v>1.1247850000000001</v>
      </c>
      <c r="K50">
        <v>16.737872023809523</v>
      </c>
      <c r="L50">
        <v>26.137425606217107</v>
      </c>
      <c r="M50">
        <f>G50*L50</f>
        <v>0.046614035087719295</v>
      </c>
      <c r="P50">
        <f t="shared" si="3"/>
        <v>26.882361500000002</v>
      </c>
    </row>
    <row r="51" spans="1:16" ht="12.75">
      <c r="A51">
        <v>2000</v>
      </c>
      <c r="B51" t="s">
        <v>19</v>
      </c>
      <c r="C51">
        <v>308</v>
      </c>
      <c r="D51">
        <v>0.30126</v>
      </c>
      <c r="E51">
        <v>0.10028</v>
      </c>
      <c r="F51" s="2">
        <v>114</v>
      </c>
      <c r="G51">
        <f t="shared" si="1"/>
        <v>0.0026426315789473682</v>
      </c>
      <c r="H51">
        <f t="shared" si="2"/>
        <v>1.0787934100127217</v>
      </c>
      <c r="I51">
        <v>33.28686184690965</v>
      </c>
      <c r="J51">
        <f>(K51*60)*1.12/1000</f>
        <v>1.6871775000000002</v>
      </c>
      <c r="K51">
        <v>25.106808035714284</v>
      </c>
      <c r="L51">
        <v>33.28686184690965</v>
      </c>
      <c r="M51">
        <f>G51*L51</f>
        <v>0.08796491228070176</v>
      </c>
      <c r="P51">
        <f t="shared" si="3"/>
        <v>40.32354225000001</v>
      </c>
    </row>
    <row r="52" spans="1:16" ht="12.75">
      <c r="A52">
        <v>2000</v>
      </c>
      <c r="B52" t="s">
        <v>19</v>
      </c>
      <c r="C52">
        <v>309</v>
      </c>
      <c r="D52">
        <v>0.72665</v>
      </c>
      <c r="E52">
        <v>0.03088</v>
      </c>
      <c r="F52" s="2">
        <v>114</v>
      </c>
      <c r="G52">
        <f t="shared" si="1"/>
        <v>0.006374122807017544</v>
      </c>
      <c r="H52">
        <f t="shared" si="2"/>
        <v>3.006822411769593</v>
      </c>
      <c r="I52">
        <v>4.2496387531824125</v>
      </c>
      <c r="J52">
        <f>(K52*60)*1.12/1000</f>
        <v>3.265168</v>
      </c>
      <c r="K52">
        <v>48.58880952380952</v>
      </c>
      <c r="L52">
        <v>4.2496387531824125</v>
      </c>
      <c r="M52">
        <f>G52*L52</f>
        <v>0.027087719298245615</v>
      </c>
      <c r="P52">
        <f t="shared" si="3"/>
        <v>78.0375152</v>
      </c>
    </row>
    <row r="53" spans="1:16" ht="12.75">
      <c r="A53">
        <v>2000</v>
      </c>
      <c r="B53" t="s">
        <v>19</v>
      </c>
      <c r="C53">
        <v>310</v>
      </c>
      <c r="D53">
        <v>0.77087</v>
      </c>
      <c r="E53">
        <v>0.02894</v>
      </c>
      <c r="F53" s="2">
        <v>114</v>
      </c>
      <c r="G53">
        <f t="shared" si="1"/>
        <v>0.0067620175438596495</v>
      </c>
      <c r="H53">
        <f t="shared" si="2"/>
        <v>3.344905788125831</v>
      </c>
      <c r="I53">
        <v>3.754199800225719</v>
      </c>
      <c r="J53">
        <f>(K53*60)*1.12/1000</f>
        <v>4.4132204999999995</v>
      </c>
      <c r="K53">
        <v>65.67292410714285</v>
      </c>
      <c r="L53">
        <v>3.754199800225719</v>
      </c>
      <c r="M53">
        <f>G53*L53</f>
        <v>0.025385964912280703</v>
      </c>
      <c r="P53">
        <f t="shared" si="3"/>
        <v>105.47596994999999</v>
      </c>
    </row>
    <row r="54" spans="1:16" ht="12.75">
      <c r="A54">
        <v>2000</v>
      </c>
      <c r="B54" t="s">
        <v>19</v>
      </c>
      <c r="C54">
        <v>311</v>
      </c>
      <c r="D54">
        <v>0.33691</v>
      </c>
      <c r="E54">
        <v>0.22741</v>
      </c>
      <c r="F54" s="2">
        <v>114</v>
      </c>
      <c r="G54">
        <f t="shared" si="1"/>
        <v>0.002955350877192982</v>
      </c>
      <c r="H54">
        <f t="shared" si="2"/>
        <v>1.1755630153861423</v>
      </c>
      <c r="J54">
        <f>(K54*60)*1.12/1000</f>
        <v>1.3497419999999998</v>
      </c>
      <c r="K54">
        <v>20.085446428571423</v>
      </c>
      <c r="L54">
        <v>67.49873853551394</v>
      </c>
      <c r="M54">
        <f>G54*L54</f>
        <v>0.19948245614035087</v>
      </c>
      <c r="P54">
        <f t="shared" si="3"/>
        <v>32.2588338</v>
      </c>
    </row>
    <row r="55" spans="1:8" ht="12.75">
      <c r="A55">
        <v>2000</v>
      </c>
      <c r="B55" t="s">
        <v>19</v>
      </c>
      <c r="C55">
        <v>314</v>
      </c>
      <c r="F55" s="2">
        <v>114</v>
      </c>
      <c r="H55">
        <f t="shared" si="2"/>
        <v>0.522</v>
      </c>
    </row>
    <row r="56" spans="1:16" ht="12.75">
      <c r="A56">
        <v>2000</v>
      </c>
      <c r="B56" t="s">
        <v>20</v>
      </c>
      <c r="C56">
        <v>101</v>
      </c>
      <c r="D56">
        <v>0.58676</v>
      </c>
      <c r="E56">
        <v>0.03599</v>
      </c>
      <c r="F56" s="2">
        <v>127</v>
      </c>
      <c r="G56">
        <f t="shared" si="1"/>
        <v>0.00462015748031496</v>
      </c>
      <c r="H56">
        <f t="shared" si="2"/>
        <v>1.8571992414814014</v>
      </c>
      <c r="I56">
        <v>6.1336832776603725</v>
      </c>
      <c r="J56">
        <f aca="true" t="shared" si="12" ref="J56:J65">(K56*60)*1.12/1000</f>
        <v>2.024613</v>
      </c>
      <c r="K56">
        <v>30.12816964285714</v>
      </c>
      <c r="L56">
        <v>6.1336832776603725</v>
      </c>
      <c r="M56">
        <f aca="true" t="shared" si="13" ref="M56:M87">G56*L56</f>
        <v>0.028338582677165353</v>
      </c>
      <c r="P56">
        <f t="shared" si="3"/>
        <v>48.3882507</v>
      </c>
    </row>
    <row r="57" spans="1:16" ht="12.75">
      <c r="A57">
        <v>2000</v>
      </c>
      <c r="B57" t="s">
        <v>20</v>
      </c>
      <c r="C57">
        <v>102</v>
      </c>
      <c r="D57">
        <v>0.76041</v>
      </c>
      <c r="E57">
        <v>0.02326</v>
      </c>
      <c r="F57" s="2">
        <v>127</v>
      </c>
      <c r="G57">
        <f t="shared" si="1"/>
        <v>0.00598748031496063</v>
      </c>
      <c r="H57">
        <f t="shared" si="2"/>
        <v>2.7038404504268225</v>
      </c>
      <c r="I57">
        <v>3.0588761326126694</v>
      </c>
      <c r="J57">
        <f t="shared" si="12"/>
        <v>2.9265974999999997</v>
      </c>
      <c r="K57">
        <v>43.55055803571428</v>
      </c>
      <c r="L57">
        <v>3.0588761326126694</v>
      </c>
      <c r="M57">
        <f t="shared" si="13"/>
        <v>0.018314960629921263</v>
      </c>
      <c r="P57">
        <f t="shared" si="3"/>
        <v>69.94568025</v>
      </c>
    </row>
    <row r="58" spans="1:16" ht="12.75">
      <c r="A58">
        <v>2000</v>
      </c>
      <c r="B58" t="s">
        <v>20</v>
      </c>
      <c r="C58">
        <v>108</v>
      </c>
      <c r="D58">
        <v>0.84567</v>
      </c>
      <c r="E58">
        <v>0.01691</v>
      </c>
      <c r="F58" s="2">
        <v>127</v>
      </c>
      <c r="G58">
        <f t="shared" si="1"/>
        <v>0.006658818897637795</v>
      </c>
      <c r="H58">
        <f t="shared" si="2"/>
        <v>3.25141361449743</v>
      </c>
      <c r="I58">
        <v>1.9995979519197797</v>
      </c>
      <c r="J58">
        <f t="shared" si="12"/>
        <v>3.348704</v>
      </c>
      <c r="K58">
        <v>49.83190476190476</v>
      </c>
      <c r="L58">
        <v>1.9995979519197797</v>
      </c>
      <c r="M58">
        <f t="shared" si="13"/>
        <v>0.01331496062992126</v>
      </c>
      <c r="P58">
        <f t="shared" si="3"/>
        <v>80.0340256</v>
      </c>
    </row>
    <row r="59" spans="1:16" ht="12.75">
      <c r="A59">
        <v>2000</v>
      </c>
      <c r="B59" t="s">
        <v>20</v>
      </c>
      <c r="C59">
        <v>109</v>
      </c>
      <c r="D59">
        <v>0.7491</v>
      </c>
      <c r="E59">
        <v>0.0231</v>
      </c>
      <c r="F59" s="2">
        <v>127</v>
      </c>
      <c r="G59">
        <f t="shared" si="1"/>
        <v>0.005898425196850393</v>
      </c>
      <c r="H59">
        <f t="shared" si="2"/>
        <v>2.638497721951005</v>
      </c>
      <c r="I59">
        <v>3.0837004405286343</v>
      </c>
      <c r="J59">
        <f t="shared" si="12"/>
        <v>4.081914</v>
      </c>
      <c r="K59">
        <v>60.74276785714286</v>
      </c>
      <c r="L59">
        <v>3.0837004405286343</v>
      </c>
      <c r="M59">
        <f t="shared" si="13"/>
        <v>0.018188976377952755</v>
      </c>
      <c r="P59">
        <f t="shared" si="3"/>
        <v>97.5577446</v>
      </c>
    </row>
    <row r="60" spans="1:16" ht="12.75">
      <c r="A60">
        <v>2000</v>
      </c>
      <c r="B60" t="s">
        <v>20</v>
      </c>
      <c r="C60">
        <v>110</v>
      </c>
      <c r="D60">
        <v>0.79824</v>
      </c>
      <c r="E60">
        <v>0.01861</v>
      </c>
      <c r="F60" s="2">
        <v>127</v>
      </c>
      <c r="G60">
        <f t="shared" si="1"/>
        <v>0.006285354330708661</v>
      </c>
      <c r="H60">
        <f t="shared" si="2"/>
        <v>2.9343886746057612</v>
      </c>
      <c r="I60">
        <v>2.3313790338745246</v>
      </c>
      <c r="J60">
        <f t="shared" si="12"/>
        <v>3.7738750000000003</v>
      </c>
      <c r="K60">
        <v>56.158854166666664</v>
      </c>
      <c r="L60">
        <v>2.3313790338745246</v>
      </c>
      <c r="M60">
        <f t="shared" si="13"/>
        <v>0.014653543307086616</v>
      </c>
      <c r="P60">
        <f t="shared" si="3"/>
        <v>90.19561250000001</v>
      </c>
    </row>
    <row r="61" spans="1:16" ht="12.75">
      <c r="A61">
        <v>2000</v>
      </c>
      <c r="B61" t="s">
        <v>20</v>
      </c>
      <c r="C61">
        <v>111</v>
      </c>
      <c r="D61">
        <v>0.81633</v>
      </c>
      <c r="E61">
        <v>0.01218</v>
      </c>
      <c r="F61" s="2">
        <v>127</v>
      </c>
      <c r="G61">
        <f t="shared" si="1"/>
        <v>0.006427795275590551</v>
      </c>
      <c r="H61">
        <f t="shared" si="2"/>
        <v>3.051482905858615</v>
      </c>
      <c r="I61">
        <v>1.4920436588144501</v>
      </c>
      <c r="J61">
        <f t="shared" si="12"/>
        <v>3.355968</v>
      </c>
      <c r="K61">
        <v>49.94</v>
      </c>
      <c r="L61">
        <v>1.4920436588144501</v>
      </c>
      <c r="M61">
        <f t="shared" si="13"/>
        <v>0.009590551181102363</v>
      </c>
      <c r="P61">
        <f t="shared" si="3"/>
        <v>80.2076352</v>
      </c>
    </row>
    <row r="62" spans="1:16" ht="12.75">
      <c r="A62">
        <v>2000</v>
      </c>
      <c r="B62" t="s">
        <v>20</v>
      </c>
      <c r="C62">
        <v>112</v>
      </c>
      <c r="D62">
        <v>0.83859</v>
      </c>
      <c r="E62">
        <v>0.01223</v>
      </c>
      <c r="F62" s="2">
        <v>127</v>
      </c>
      <c r="G62">
        <f t="shared" si="1"/>
        <v>0.006603070866141732</v>
      </c>
      <c r="H62">
        <f t="shared" si="2"/>
        <v>3.202000836538979</v>
      </c>
      <c r="I62">
        <v>1.4584004102123804</v>
      </c>
      <c r="J62">
        <f t="shared" si="12"/>
        <v>2.2580825</v>
      </c>
      <c r="K62">
        <v>33.6024181547619</v>
      </c>
      <c r="L62">
        <v>1.4584004102123804</v>
      </c>
      <c r="M62">
        <f t="shared" si="13"/>
        <v>0.00962992125984252</v>
      </c>
      <c r="P62">
        <f t="shared" si="3"/>
        <v>53.96817175</v>
      </c>
    </row>
    <row r="63" spans="1:16" ht="12.75">
      <c r="A63">
        <v>2000</v>
      </c>
      <c r="B63" t="s">
        <v>20</v>
      </c>
      <c r="C63">
        <v>201</v>
      </c>
      <c r="D63">
        <v>0.69827</v>
      </c>
      <c r="E63">
        <v>0.04198</v>
      </c>
      <c r="F63" s="2">
        <v>127</v>
      </c>
      <c r="G63">
        <f t="shared" si="1"/>
        <v>0.005498188976377953</v>
      </c>
      <c r="H63">
        <f t="shared" si="2"/>
        <v>2.363786590473706</v>
      </c>
      <c r="I63">
        <v>6.0120010884042</v>
      </c>
      <c r="J63">
        <f t="shared" si="12"/>
        <v>2.25638</v>
      </c>
      <c r="K63">
        <v>33.577083333333334</v>
      </c>
      <c r="L63">
        <v>6.0120010884042</v>
      </c>
      <c r="M63">
        <f t="shared" si="13"/>
        <v>0.033055118110236224</v>
      </c>
      <c r="P63">
        <f t="shared" si="3"/>
        <v>53.927482000000005</v>
      </c>
    </row>
    <row r="64" spans="1:16" ht="12.75">
      <c r="A64">
        <v>2000</v>
      </c>
      <c r="B64" t="s">
        <v>20</v>
      </c>
      <c r="C64">
        <v>202</v>
      </c>
      <c r="D64">
        <v>0.73295</v>
      </c>
      <c r="E64">
        <v>0.01505</v>
      </c>
      <c r="F64" s="2">
        <v>127</v>
      </c>
      <c r="G64">
        <f t="shared" si="1"/>
        <v>0.005771259842519685</v>
      </c>
      <c r="H64">
        <f t="shared" si="2"/>
        <v>2.5479201212756393</v>
      </c>
      <c r="I64">
        <v>2.0533460672624324</v>
      </c>
      <c r="J64">
        <f t="shared" si="12"/>
        <v>1.996919</v>
      </c>
      <c r="K64">
        <v>29.716056547619043</v>
      </c>
      <c r="L64">
        <v>2.0533460672624324</v>
      </c>
      <c r="M64">
        <f t="shared" si="13"/>
        <v>0.011850393700787401</v>
      </c>
      <c r="P64">
        <f t="shared" si="3"/>
        <v>47.726364100000005</v>
      </c>
    </row>
    <row r="65" spans="1:16" ht="12.75">
      <c r="A65">
        <v>2000</v>
      </c>
      <c r="B65" t="s">
        <v>20</v>
      </c>
      <c r="C65">
        <v>208</v>
      </c>
      <c r="D65">
        <v>0.87025</v>
      </c>
      <c r="E65">
        <v>0.00474</v>
      </c>
      <c r="F65" s="2">
        <v>127</v>
      </c>
      <c r="G65">
        <f t="shared" si="1"/>
        <v>0.006852362204724409</v>
      </c>
      <c r="H65">
        <f t="shared" si="2"/>
        <v>3.4289572511206883</v>
      </c>
      <c r="I65">
        <v>0.5446710715311692</v>
      </c>
      <c r="J65">
        <f t="shared" si="12"/>
        <v>3.2157954999999996</v>
      </c>
      <c r="K65">
        <v>47.85409970238094</v>
      </c>
      <c r="L65">
        <v>0.5446710715311692</v>
      </c>
      <c r="M65">
        <f t="shared" si="13"/>
        <v>0.003732283464566929</v>
      </c>
      <c r="P65">
        <f t="shared" si="3"/>
        <v>76.85751245</v>
      </c>
    </row>
    <row r="66" spans="1:13" ht="12.75">
      <c r="A66">
        <v>2000</v>
      </c>
      <c r="B66" t="s">
        <v>20</v>
      </c>
      <c r="C66">
        <v>209</v>
      </c>
      <c r="D66">
        <v>0.11175</v>
      </c>
      <c r="E66">
        <v>0.05562</v>
      </c>
      <c r="F66" s="2">
        <v>127</v>
      </c>
      <c r="G66">
        <f t="shared" si="1"/>
        <v>0.0008799212598425197</v>
      </c>
      <c r="H66">
        <f t="shared" si="2"/>
        <v>0.664730674561394</v>
      </c>
      <c r="I66">
        <v>49.77181208053692</v>
      </c>
      <c r="L66">
        <v>49.77181208053692</v>
      </c>
      <c r="M66">
        <f t="shared" si="13"/>
        <v>0.043795275590551186</v>
      </c>
    </row>
    <row r="67" spans="1:16" ht="12.75">
      <c r="A67">
        <v>2000</v>
      </c>
      <c r="B67" t="s">
        <v>20</v>
      </c>
      <c r="C67">
        <v>210</v>
      </c>
      <c r="D67">
        <v>0.70459</v>
      </c>
      <c r="E67">
        <v>0.06038</v>
      </c>
      <c r="F67" s="2">
        <v>127</v>
      </c>
      <c r="G67">
        <f t="shared" si="1"/>
        <v>0.005547952755905512</v>
      </c>
      <c r="H67">
        <f t="shared" si="2"/>
        <v>2.3963216862569436</v>
      </c>
      <c r="I67">
        <v>8.569522701145345</v>
      </c>
      <c r="J67">
        <f aca="true" t="shared" si="14" ref="J67:J72">(K67*60)*1.12/1000</f>
        <v>2.085903</v>
      </c>
      <c r="K67">
        <v>31.040223214285717</v>
      </c>
      <c r="L67">
        <v>8.569522701145345</v>
      </c>
      <c r="M67">
        <f t="shared" si="13"/>
        <v>0.04754330708661417</v>
      </c>
      <c r="P67">
        <f t="shared" si="3"/>
        <v>49.85308170000001</v>
      </c>
    </row>
    <row r="68" spans="1:16" ht="12.75">
      <c r="A68">
        <v>2000</v>
      </c>
      <c r="B68" t="s">
        <v>20</v>
      </c>
      <c r="C68">
        <v>211</v>
      </c>
      <c r="D68">
        <v>0.86921</v>
      </c>
      <c r="E68">
        <v>0.00883</v>
      </c>
      <c r="F68" s="2">
        <v>127</v>
      </c>
      <c r="G68">
        <f t="shared" si="1"/>
        <v>0.006844173228346457</v>
      </c>
      <c r="H68">
        <f t="shared" si="2"/>
        <v>3.421252440565027</v>
      </c>
      <c r="I68">
        <v>1.015864980844675</v>
      </c>
      <c r="J68">
        <f t="shared" si="14"/>
        <v>2.391218</v>
      </c>
      <c r="K68">
        <v>35.58360119047619</v>
      </c>
      <c r="L68">
        <v>1.015864980844675</v>
      </c>
      <c r="M68">
        <f t="shared" si="13"/>
        <v>0.00695275590551181</v>
      </c>
      <c r="P68">
        <f t="shared" si="3"/>
        <v>57.1501102</v>
      </c>
    </row>
    <row r="69" spans="1:16" ht="12.75">
      <c r="A69">
        <v>2000</v>
      </c>
      <c r="B69" t="s">
        <v>20</v>
      </c>
      <c r="C69">
        <v>212</v>
      </c>
      <c r="D69">
        <v>0.87607</v>
      </c>
      <c r="E69">
        <v>0.00477</v>
      </c>
      <c r="F69" s="2">
        <v>127</v>
      </c>
      <c r="G69">
        <f t="shared" si="1"/>
        <v>0.006898188976377953</v>
      </c>
      <c r="H69">
        <f t="shared" si="2"/>
        <v>3.47239591359878</v>
      </c>
      <c r="I69">
        <v>0.5444770395059756</v>
      </c>
      <c r="J69">
        <f t="shared" si="14"/>
        <v>1.7996560000000004</v>
      </c>
      <c r="K69">
        <v>26.78059523809524</v>
      </c>
      <c r="L69">
        <v>0.5444770395059756</v>
      </c>
      <c r="M69">
        <f t="shared" si="13"/>
        <v>0.003755905511811024</v>
      </c>
      <c r="P69">
        <f t="shared" si="3"/>
        <v>43.01177840000001</v>
      </c>
    </row>
    <row r="70" spans="1:16" ht="12.75">
      <c r="A70">
        <v>2000</v>
      </c>
      <c r="B70" t="s">
        <v>20</v>
      </c>
      <c r="C70">
        <v>301</v>
      </c>
      <c r="D70">
        <v>0.76549</v>
      </c>
      <c r="E70">
        <v>0.02101</v>
      </c>
      <c r="F70" s="2">
        <v>127</v>
      </c>
      <c r="G70">
        <f t="shared" si="1"/>
        <v>0.00602748031496063</v>
      </c>
      <c r="H70">
        <f t="shared" si="2"/>
        <v>2.7337140744180775</v>
      </c>
      <c r="I70">
        <v>2.744647219428079</v>
      </c>
      <c r="J70">
        <f t="shared" si="14"/>
        <v>3.057236</v>
      </c>
      <c r="K70">
        <v>45.49458333333333</v>
      </c>
      <c r="L70">
        <v>2.744647219428079</v>
      </c>
      <c r="M70">
        <f t="shared" si="13"/>
        <v>0.016543307086614174</v>
      </c>
      <c r="P70">
        <f t="shared" si="3"/>
        <v>73.0679404</v>
      </c>
    </row>
    <row r="71" spans="1:16" ht="12.75">
      <c r="A71">
        <v>2000</v>
      </c>
      <c r="B71" t="s">
        <v>20</v>
      </c>
      <c r="C71">
        <v>302</v>
      </c>
      <c r="D71">
        <v>0.73955</v>
      </c>
      <c r="E71">
        <v>0.01733</v>
      </c>
      <c r="F71" s="2">
        <v>127</v>
      </c>
      <c r="G71">
        <f aca="true" t="shared" si="15" ref="G71:G134">D71/F71</f>
        <v>0.005823228346456693</v>
      </c>
      <c r="H71">
        <f aca="true" t="shared" si="16" ref="H71:H134">0.522*EXP(274.7*G71)</f>
        <v>2.5845544560357263</v>
      </c>
      <c r="I71">
        <v>2.3433168818876347</v>
      </c>
      <c r="J71">
        <f t="shared" si="14"/>
        <v>2.5504584999999995</v>
      </c>
      <c r="K71">
        <v>37.95325148809523</v>
      </c>
      <c r="L71">
        <v>2.3433168818876347</v>
      </c>
      <c r="M71">
        <f t="shared" si="13"/>
        <v>0.013645669291338584</v>
      </c>
      <c r="P71">
        <f aca="true" t="shared" si="17" ref="P71:P134">(J71*1000*0.0239)</f>
        <v>60.955958149999994</v>
      </c>
    </row>
    <row r="72" spans="1:16" ht="12.75">
      <c r="A72">
        <v>2000</v>
      </c>
      <c r="B72" t="s">
        <v>20</v>
      </c>
      <c r="C72">
        <v>308</v>
      </c>
      <c r="D72">
        <v>0.89562</v>
      </c>
      <c r="E72">
        <v>0.0083</v>
      </c>
      <c r="F72" s="2">
        <v>127</v>
      </c>
      <c r="G72">
        <f t="shared" si="15"/>
        <v>0.007052125984251968</v>
      </c>
      <c r="H72">
        <f t="shared" si="16"/>
        <v>3.6223801753394995</v>
      </c>
      <c r="I72">
        <v>0.9267323195105067</v>
      </c>
      <c r="J72">
        <f t="shared" si="14"/>
        <v>2.5504584999999995</v>
      </c>
      <c r="K72">
        <v>37.95325148809523</v>
      </c>
      <c r="L72">
        <v>0.9267323195105067</v>
      </c>
      <c r="M72">
        <f t="shared" si="13"/>
        <v>0.006535433070866142</v>
      </c>
      <c r="P72">
        <f t="shared" si="17"/>
        <v>60.955958149999994</v>
      </c>
    </row>
    <row r="73" spans="1:13" ht="12.75">
      <c r="A73">
        <v>2000</v>
      </c>
      <c r="B73" t="s">
        <v>20</v>
      </c>
      <c r="C73">
        <v>309</v>
      </c>
      <c r="D73">
        <v>0.89403</v>
      </c>
      <c r="E73">
        <v>0.00859</v>
      </c>
      <c r="F73" s="2">
        <v>127</v>
      </c>
      <c r="G73">
        <f t="shared" si="15"/>
        <v>0.007039606299212599</v>
      </c>
      <c r="H73">
        <f t="shared" si="16"/>
        <v>3.609943637327378</v>
      </c>
      <c r="I73">
        <v>0.9608178696464326</v>
      </c>
      <c r="L73">
        <v>0.9608178696464326</v>
      </c>
      <c r="M73">
        <f t="shared" si="13"/>
        <v>0.0067637795275590565</v>
      </c>
    </row>
    <row r="74" spans="1:16" ht="12.75">
      <c r="A74">
        <v>2000</v>
      </c>
      <c r="B74" t="s">
        <v>20</v>
      </c>
      <c r="C74">
        <v>310</v>
      </c>
      <c r="D74">
        <v>0.86318</v>
      </c>
      <c r="E74">
        <v>0.01274</v>
      </c>
      <c r="F74" s="2">
        <v>127</v>
      </c>
      <c r="G74">
        <f t="shared" si="15"/>
        <v>0.006796692913385826</v>
      </c>
      <c r="H74">
        <f t="shared" si="16"/>
        <v>3.376919327149248</v>
      </c>
      <c r="I74">
        <v>1.4759378113487338</v>
      </c>
      <c r="J74">
        <f>(K74*60)*1.12/1000</f>
        <v>2.5765635</v>
      </c>
      <c r="K74">
        <v>38.34171875</v>
      </c>
      <c r="L74">
        <v>1.4759378113487338</v>
      </c>
      <c r="M74">
        <f t="shared" si="13"/>
        <v>0.010031496062992126</v>
      </c>
      <c r="P74">
        <f t="shared" si="17"/>
        <v>61.57986765</v>
      </c>
    </row>
    <row r="75" spans="1:13" ht="12.75">
      <c r="A75">
        <v>2000</v>
      </c>
      <c r="B75" t="s">
        <v>20</v>
      </c>
      <c r="C75">
        <v>311</v>
      </c>
      <c r="D75">
        <v>0.23121</v>
      </c>
      <c r="E75">
        <v>0.11233</v>
      </c>
      <c r="F75" s="2">
        <v>127</v>
      </c>
      <c r="G75">
        <f t="shared" si="15"/>
        <v>0.0018205511811023622</v>
      </c>
      <c r="H75">
        <f t="shared" si="16"/>
        <v>0.8607232268847531</v>
      </c>
      <c r="I75">
        <v>48.58353877427447</v>
      </c>
      <c r="L75">
        <v>48.58353877427447</v>
      </c>
      <c r="M75">
        <f t="shared" si="13"/>
        <v>0.0884488188976378</v>
      </c>
    </row>
    <row r="76" spans="1:16" ht="12.75">
      <c r="A76">
        <v>2000</v>
      </c>
      <c r="B76" t="s">
        <v>20</v>
      </c>
      <c r="C76">
        <v>312</v>
      </c>
      <c r="D76">
        <v>0.87022</v>
      </c>
      <c r="E76">
        <v>0.03167</v>
      </c>
      <c r="F76" s="2">
        <v>127</v>
      </c>
      <c r="G76">
        <f t="shared" si="15"/>
        <v>0.006852125984251969</v>
      </c>
      <c r="H76">
        <f t="shared" si="16"/>
        <v>3.428734754113621</v>
      </c>
      <c r="I76">
        <v>3.6393095998712965</v>
      </c>
      <c r="J76">
        <f aca="true" t="shared" si="18" ref="J76:J107">(K76*60)*1.12/1000</f>
        <v>0.8699775000000001</v>
      </c>
      <c r="K76">
        <v>12.94609375</v>
      </c>
      <c r="L76">
        <v>3.6393095998712965</v>
      </c>
      <c r="M76">
        <f t="shared" si="13"/>
        <v>0.024937007874015746</v>
      </c>
      <c r="P76">
        <f t="shared" si="17"/>
        <v>20.792462250000003</v>
      </c>
    </row>
    <row r="77" spans="1:16" ht="12.75">
      <c r="A77">
        <v>2000</v>
      </c>
      <c r="B77" t="s">
        <v>20</v>
      </c>
      <c r="C77">
        <v>401</v>
      </c>
      <c r="D77">
        <v>0.80039</v>
      </c>
      <c r="E77">
        <v>0.01308</v>
      </c>
      <c r="F77" s="2">
        <v>127</v>
      </c>
      <c r="G77">
        <f t="shared" si="15"/>
        <v>0.00630228346456693</v>
      </c>
      <c r="H77">
        <f t="shared" si="16"/>
        <v>2.948066632303782</v>
      </c>
      <c r="I77">
        <v>1.6342033258786341</v>
      </c>
      <c r="J77">
        <f t="shared" si="18"/>
        <v>3.0062744999999995</v>
      </c>
      <c r="K77">
        <v>44.73622767857142</v>
      </c>
      <c r="L77">
        <v>1.6342033258786341</v>
      </c>
      <c r="M77">
        <f t="shared" si="13"/>
        <v>0.010299212598425199</v>
      </c>
      <c r="P77">
        <f t="shared" si="17"/>
        <v>71.84996054999999</v>
      </c>
    </row>
    <row r="78" spans="1:16" ht="12.75">
      <c r="A78">
        <v>2000</v>
      </c>
      <c r="B78" t="s">
        <v>20</v>
      </c>
      <c r="C78">
        <v>402</v>
      </c>
      <c r="D78">
        <v>0.67632</v>
      </c>
      <c r="E78">
        <v>0.01704</v>
      </c>
      <c r="F78" s="2">
        <v>127</v>
      </c>
      <c r="G78">
        <f t="shared" si="15"/>
        <v>0.005325354330708662</v>
      </c>
      <c r="H78">
        <f t="shared" si="16"/>
        <v>2.2541819680958888</v>
      </c>
      <c r="I78">
        <v>2.5195173882185946</v>
      </c>
      <c r="J78">
        <f t="shared" si="18"/>
        <v>2.120634</v>
      </c>
      <c r="K78">
        <v>31.55705357142857</v>
      </c>
      <c r="L78">
        <v>2.5195173882185946</v>
      </c>
      <c r="M78">
        <f t="shared" si="13"/>
        <v>0.01341732283464567</v>
      </c>
      <c r="P78">
        <f t="shared" si="17"/>
        <v>50.6831526</v>
      </c>
    </row>
    <row r="79" spans="1:16" ht="12.75">
      <c r="A79">
        <v>2000</v>
      </c>
      <c r="B79" t="s">
        <v>20</v>
      </c>
      <c r="C79">
        <v>408</v>
      </c>
      <c r="D79">
        <v>0.89259</v>
      </c>
      <c r="E79">
        <v>0.01084</v>
      </c>
      <c r="F79" s="2">
        <v>127</v>
      </c>
      <c r="G79">
        <f t="shared" si="15"/>
        <v>0.007028267716535433</v>
      </c>
      <c r="H79">
        <f t="shared" si="16"/>
        <v>3.59871720721853</v>
      </c>
      <c r="I79">
        <v>1.214443361453747</v>
      </c>
      <c r="J79">
        <f t="shared" si="18"/>
        <v>3.166423</v>
      </c>
      <c r="K79">
        <v>47.11938988095237</v>
      </c>
      <c r="L79">
        <v>1.214443361453747</v>
      </c>
      <c r="M79">
        <f t="shared" si="13"/>
        <v>0.008535433070866143</v>
      </c>
      <c r="P79">
        <f t="shared" si="17"/>
        <v>75.6775097</v>
      </c>
    </row>
    <row r="80" spans="1:16" ht="12.75">
      <c r="A80">
        <v>2000</v>
      </c>
      <c r="B80" t="s">
        <v>20</v>
      </c>
      <c r="C80">
        <v>409</v>
      </c>
      <c r="D80">
        <v>0.51286</v>
      </c>
      <c r="E80">
        <v>0.16877</v>
      </c>
      <c r="F80" s="2">
        <v>127</v>
      </c>
      <c r="G80">
        <f t="shared" si="15"/>
        <v>0.004038267716535433</v>
      </c>
      <c r="H80">
        <f t="shared" si="16"/>
        <v>1.582845933686559</v>
      </c>
      <c r="I80">
        <v>32.90761611355926</v>
      </c>
      <c r="J80">
        <f t="shared" si="18"/>
        <v>1.22353</v>
      </c>
      <c r="K80">
        <v>18.207291666666663</v>
      </c>
      <c r="L80">
        <v>32.90761611355926</v>
      </c>
      <c r="M80">
        <f t="shared" si="13"/>
        <v>0.13288976377952758</v>
      </c>
      <c r="P80">
        <f t="shared" si="17"/>
        <v>29.242367</v>
      </c>
    </row>
    <row r="81" spans="1:16" ht="12.75">
      <c r="A81">
        <v>2000</v>
      </c>
      <c r="B81" t="s">
        <v>20</v>
      </c>
      <c r="C81">
        <v>410</v>
      </c>
      <c r="D81">
        <v>0.83174</v>
      </c>
      <c r="E81">
        <v>0.02621</v>
      </c>
      <c r="F81" s="2">
        <v>127</v>
      </c>
      <c r="G81">
        <f t="shared" si="15"/>
        <v>0.006549133858267717</v>
      </c>
      <c r="H81">
        <f t="shared" si="16"/>
        <v>3.154908139642608</v>
      </c>
      <c r="I81">
        <v>3.1512251424724074</v>
      </c>
      <c r="J81">
        <f t="shared" si="18"/>
        <v>3.6174720000000007</v>
      </c>
      <c r="K81">
        <v>53.831428571428575</v>
      </c>
      <c r="L81">
        <v>3.1512251424724074</v>
      </c>
      <c r="M81">
        <f t="shared" si="13"/>
        <v>0.020637795275590554</v>
      </c>
      <c r="P81">
        <f t="shared" si="17"/>
        <v>86.45758080000002</v>
      </c>
    </row>
    <row r="82" spans="1:16" ht="12.75">
      <c r="A82">
        <v>2000</v>
      </c>
      <c r="B82" t="s">
        <v>20</v>
      </c>
      <c r="C82">
        <v>411</v>
      </c>
      <c r="D82">
        <v>0.89682</v>
      </c>
      <c r="E82">
        <v>0.00643</v>
      </c>
      <c r="F82" s="2">
        <v>127</v>
      </c>
      <c r="G82">
        <f t="shared" si="15"/>
        <v>0.007061574803149606</v>
      </c>
      <c r="H82">
        <f t="shared" si="16"/>
        <v>3.6317946038107007</v>
      </c>
      <c r="I82">
        <v>0.7169777658839009</v>
      </c>
      <c r="J82">
        <f t="shared" si="18"/>
        <v>2.8148</v>
      </c>
      <c r="K82">
        <v>41.886904761904766</v>
      </c>
      <c r="L82">
        <v>0.7169777658839009</v>
      </c>
      <c r="M82">
        <f t="shared" si="13"/>
        <v>0.005062992125984252</v>
      </c>
      <c r="P82">
        <f t="shared" si="17"/>
        <v>67.27372000000001</v>
      </c>
    </row>
    <row r="83" spans="1:16" ht="12.75">
      <c r="A83">
        <v>2000</v>
      </c>
      <c r="B83" t="s">
        <v>20</v>
      </c>
      <c r="C83">
        <v>412</v>
      </c>
      <c r="D83">
        <v>0.88669</v>
      </c>
      <c r="E83">
        <v>0.00318</v>
      </c>
      <c r="F83" s="2">
        <v>127</v>
      </c>
      <c r="G83">
        <f t="shared" si="15"/>
        <v>0.006981811023622047</v>
      </c>
      <c r="H83">
        <f t="shared" si="16"/>
        <v>3.5530834255991537</v>
      </c>
      <c r="I83">
        <v>0.35863717872086076</v>
      </c>
      <c r="J83">
        <f t="shared" si="18"/>
        <v>1.5861625000000001</v>
      </c>
      <c r="K83">
        <v>23.603608630952383</v>
      </c>
      <c r="L83">
        <v>0.35863717872086076</v>
      </c>
      <c r="M83">
        <f t="shared" si="13"/>
        <v>0.002503937007874016</v>
      </c>
      <c r="P83">
        <f t="shared" si="17"/>
        <v>37.90928375000001</v>
      </c>
    </row>
    <row r="84" spans="1:16" ht="12.75">
      <c r="A84">
        <v>2000</v>
      </c>
      <c r="B84" t="s">
        <v>21</v>
      </c>
      <c r="C84">
        <v>101</v>
      </c>
      <c r="D84">
        <v>0.46302</v>
      </c>
      <c r="E84">
        <v>0.032521</v>
      </c>
      <c r="F84" s="2">
        <v>109</v>
      </c>
      <c r="G84">
        <f t="shared" si="15"/>
        <v>0.004247889908256881</v>
      </c>
      <c r="H84">
        <f t="shared" si="16"/>
        <v>1.6766666184710997</v>
      </c>
      <c r="I84">
        <v>7.02367068377176</v>
      </c>
      <c r="J84">
        <f t="shared" si="18"/>
        <v>1.816</v>
      </c>
      <c r="K84">
        <v>27.023809523809522</v>
      </c>
      <c r="L84">
        <v>7.02367068377176</v>
      </c>
      <c r="M84">
        <f t="shared" si="13"/>
        <v>0.029835779816513766</v>
      </c>
      <c r="P84">
        <f t="shared" si="17"/>
        <v>43.4024</v>
      </c>
    </row>
    <row r="85" spans="1:16" ht="12.75">
      <c r="A85">
        <v>2000</v>
      </c>
      <c r="B85" t="s">
        <v>21</v>
      </c>
      <c r="C85">
        <v>102</v>
      </c>
      <c r="D85">
        <v>0.42146</v>
      </c>
      <c r="E85">
        <v>0.05006</v>
      </c>
      <c r="F85" s="2">
        <v>109</v>
      </c>
      <c r="G85">
        <f t="shared" si="15"/>
        <v>0.003866605504587156</v>
      </c>
      <c r="H85">
        <f t="shared" si="16"/>
        <v>1.5099383784348692</v>
      </c>
      <c r="I85">
        <v>11.877758268874864</v>
      </c>
      <c r="J85">
        <f t="shared" si="18"/>
        <v>1.600123</v>
      </c>
      <c r="K85">
        <v>23.811354166666664</v>
      </c>
      <c r="L85">
        <v>11.877758268874864</v>
      </c>
      <c r="M85">
        <f t="shared" si="13"/>
        <v>0.04592660550458715</v>
      </c>
      <c r="P85">
        <f t="shared" si="17"/>
        <v>38.2429397</v>
      </c>
    </row>
    <row r="86" spans="1:16" ht="12.75">
      <c r="A86">
        <v>2000</v>
      </c>
      <c r="B86" t="s">
        <v>21</v>
      </c>
      <c r="C86">
        <v>103</v>
      </c>
      <c r="D86">
        <v>0.81581</v>
      </c>
      <c r="E86">
        <v>0.014384</v>
      </c>
      <c r="F86" s="2">
        <v>109</v>
      </c>
      <c r="G86">
        <f t="shared" si="15"/>
        <v>0.007484495412844037</v>
      </c>
      <c r="H86">
        <f t="shared" si="16"/>
        <v>4.079209415008219</v>
      </c>
      <c r="I86">
        <v>1.76315563672914</v>
      </c>
      <c r="J86">
        <f t="shared" si="18"/>
        <v>3.039984</v>
      </c>
      <c r="K86">
        <v>45.23785714285714</v>
      </c>
      <c r="L86">
        <v>1.76315563672914</v>
      </c>
      <c r="M86">
        <f t="shared" si="13"/>
        <v>0.013196330275229356</v>
      </c>
      <c r="P86">
        <f t="shared" si="17"/>
        <v>72.6556176</v>
      </c>
    </row>
    <row r="87" spans="1:16" ht="12.75">
      <c r="A87">
        <v>2000</v>
      </c>
      <c r="B87" t="s">
        <v>21</v>
      </c>
      <c r="C87">
        <v>104</v>
      </c>
      <c r="D87">
        <v>0.64161</v>
      </c>
      <c r="E87">
        <v>0.050035</v>
      </c>
      <c r="F87" s="2">
        <v>109</v>
      </c>
      <c r="G87">
        <f t="shared" si="15"/>
        <v>0.005886330275229358</v>
      </c>
      <c r="H87">
        <f t="shared" si="16"/>
        <v>2.6297459261752762</v>
      </c>
      <c r="I87">
        <v>7.798351023207245</v>
      </c>
      <c r="J87">
        <f t="shared" si="18"/>
        <v>2.450238</v>
      </c>
      <c r="K87">
        <v>36.461875</v>
      </c>
      <c r="L87">
        <v>7.798351023207245</v>
      </c>
      <c r="M87">
        <f t="shared" si="13"/>
        <v>0.04590366972477065</v>
      </c>
      <c r="P87">
        <f t="shared" si="17"/>
        <v>58.56068820000001</v>
      </c>
    </row>
    <row r="88" spans="1:16" ht="12.75">
      <c r="A88">
        <v>2000</v>
      </c>
      <c r="B88" t="s">
        <v>21</v>
      </c>
      <c r="C88">
        <v>105</v>
      </c>
      <c r="D88">
        <v>0.80081</v>
      </c>
      <c r="E88">
        <v>0.044941</v>
      </c>
      <c r="F88" s="2">
        <v>109</v>
      </c>
      <c r="G88">
        <f t="shared" si="15"/>
        <v>0.007346880733944954</v>
      </c>
      <c r="H88">
        <f t="shared" si="16"/>
        <v>3.9278823818191793</v>
      </c>
      <c r="I88">
        <v>5.6119429078058465</v>
      </c>
      <c r="J88">
        <f t="shared" si="18"/>
        <v>3.730518</v>
      </c>
      <c r="K88">
        <v>55.51366071428571</v>
      </c>
      <c r="L88">
        <v>5.6119429078058465</v>
      </c>
      <c r="M88">
        <f aca="true" t="shared" si="19" ref="M88:M119">G88*L88</f>
        <v>0.0412302752293578</v>
      </c>
      <c r="P88">
        <f t="shared" si="17"/>
        <v>89.1593802</v>
      </c>
    </row>
    <row r="89" spans="1:16" ht="12.75">
      <c r="A89">
        <v>2000</v>
      </c>
      <c r="B89" t="s">
        <v>21</v>
      </c>
      <c r="C89">
        <v>106</v>
      </c>
      <c r="D89">
        <v>0.83164</v>
      </c>
      <c r="E89">
        <v>0.021823</v>
      </c>
      <c r="F89" s="2">
        <v>109</v>
      </c>
      <c r="G89">
        <f t="shared" si="15"/>
        <v>0.007629724770642202</v>
      </c>
      <c r="H89">
        <f t="shared" si="16"/>
        <v>4.245237232649052</v>
      </c>
      <c r="I89">
        <v>2.624092155259487</v>
      </c>
      <c r="J89">
        <f t="shared" si="18"/>
        <v>3.948665</v>
      </c>
      <c r="K89">
        <v>58.759895833333324</v>
      </c>
      <c r="L89">
        <v>2.624092155259487</v>
      </c>
      <c r="M89">
        <f t="shared" si="19"/>
        <v>0.020021100917431194</v>
      </c>
      <c r="P89">
        <f t="shared" si="17"/>
        <v>94.37309350000001</v>
      </c>
    </row>
    <row r="90" spans="1:16" ht="12.75">
      <c r="A90">
        <v>2000</v>
      </c>
      <c r="B90" t="s">
        <v>21</v>
      </c>
      <c r="C90">
        <v>107</v>
      </c>
      <c r="D90">
        <v>0.87737</v>
      </c>
      <c r="E90">
        <v>0.008251</v>
      </c>
      <c r="F90" s="2">
        <v>109</v>
      </c>
      <c r="G90">
        <f t="shared" si="15"/>
        <v>0.008049266055045872</v>
      </c>
      <c r="H90">
        <f t="shared" si="16"/>
        <v>4.763800119752052</v>
      </c>
      <c r="I90">
        <v>0.9404242223919214</v>
      </c>
      <c r="J90">
        <f t="shared" si="18"/>
        <v>4.5263800000000005</v>
      </c>
      <c r="K90">
        <v>67.35684523809523</v>
      </c>
      <c r="L90">
        <v>0.9404242223919214</v>
      </c>
      <c r="M90">
        <f t="shared" si="19"/>
        <v>0.007569724770642203</v>
      </c>
      <c r="P90">
        <f t="shared" si="17"/>
        <v>108.18048200000001</v>
      </c>
    </row>
    <row r="91" spans="1:16" ht="12.75">
      <c r="A91">
        <v>2000</v>
      </c>
      <c r="B91" t="s">
        <v>21</v>
      </c>
      <c r="C91">
        <v>201</v>
      </c>
      <c r="D91">
        <v>0.45107</v>
      </c>
      <c r="E91">
        <v>0.016664</v>
      </c>
      <c r="F91" s="2">
        <v>109</v>
      </c>
      <c r="G91">
        <f t="shared" si="15"/>
        <v>0.004138256880733945</v>
      </c>
      <c r="H91">
        <f t="shared" si="16"/>
        <v>1.6269245834665278</v>
      </c>
      <c r="I91">
        <v>3.6943268228878</v>
      </c>
      <c r="J91">
        <f t="shared" si="18"/>
        <v>1.4755</v>
      </c>
      <c r="K91">
        <v>21.956845238095237</v>
      </c>
      <c r="L91">
        <v>3.6943268228878</v>
      </c>
      <c r="M91">
        <f t="shared" si="19"/>
        <v>0.015288073394495411</v>
      </c>
      <c r="P91">
        <f t="shared" si="17"/>
        <v>35.264450000000004</v>
      </c>
    </row>
    <row r="92" spans="1:16" ht="12.75">
      <c r="A92">
        <v>2000</v>
      </c>
      <c r="B92" t="s">
        <v>21</v>
      </c>
      <c r="C92">
        <v>202</v>
      </c>
      <c r="D92">
        <v>0.543</v>
      </c>
      <c r="E92">
        <v>0.027317</v>
      </c>
      <c r="F92" s="2">
        <v>109</v>
      </c>
      <c r="G92">
        <f t="shared" si="15"/>
        <v>0.004981651376146789</v>
      </c>
      <c r="H92">
        <f t="shared" si="16"/>
        <v>2.051091195307675</v>
      </c>
      <c r="I92">
        <v>5.030755064456722</v>
      </c>
      <c r="J92">
        <f t="shared" si="18"/>
        <v>1.9295</v>
      </c>
      <c r="K92">
        <v>28.712797619047613</v>
      </c>
      <c r="L92">
        <v>5.030755064456722</v>
      </c>
      <c r="M92">
        <f t="shared" si="19"/>
        <v>0.02506146788990826</v>
      </c>
      <c r="P92">
        <f t="shared" si="17"/>
        <v>46.115050000000004</v>
      </c>
    </row>
    <row r="93" spans="1:16" ht="12.75">
      <c r="A93">
        <v>2000</v>
      </c>
      <c r="B93" t="s">
        <v>21</v>
      </c>
      <c r="C93">
        <v>203</v>
      </c>
      <c r="D93">
        <v>0.69713</v>
      </c>
      <c r="E93">
        <v>0.063697</v>
      </c>
      <c r="F93" s="2">
        <v>109</v>
      </c>
      <c r="G93">
        <f t="shared" si="15"/>
        <v>0.006395688073394495</v>
      </c>
      <c r="H93">
        <f t="shared" si="16"/>
        <v>3.024687627946398</v>
      </c>
      <c r="I93">
        <v>9.137033264957756</v>
      </c>
      <c r="J93">
        <f t="shared" si="18"/>
        <v>2.5922264999999993</v>
      </c>
      <c r="K93">
        <v>38.574799107142844</v>
      </c>
      <c r="L93">
        <v>9.137033264957756</v>
      </c>
      <c r="M93">
        <f t="shared" si="19"/>
        <v>0.05843761467889909</v>
      </c>
      <c r="P93">
        <f t="shared" si="17"/>
        <v>61.95421334999999</v>
      </c>
    </row>
    <row r="94" spans="1:16" ht="12.75">
      <c r="A94">
        <v>2000</v>
      </c>
      <c r="B94" t="s">
        <v>21</v>
      </c>
      <c r="C94">
        <v>204</v>
      </c>
      <c r="D94">
        <v>0.71472</v>
      </c>
      <c r="E94">
        <v>0.060236</v>
      </c>
      <c r="F94" s="2">
        <v>109</v>
      </c>
      <c r="G94">
        <f t="shared" si="15"/>
        <v>0.0065570642201834865</v>
      </c>
      <c r="H94">
        <f t="shared" si="16"/>
        <v>3.1617885053126615</v>
      </c>
      <c r="I94">
        <v>8.427915827177076</v>
      </c>
      <c r="J94">
        <f t="shared" si="18"/>
        <v>2.7049319999999994</v>
      </c>
      <c r="K94">
        <v>40.25196428571427</v>
      </c>
      <c r="L94">
        <v>8.427915827177076</v>
      </c>
      <c r="M94">
        <f t="shared" si="19"/>
        <v>0.055262385321100914</v>
      </c>
      <c r="P94">
        <f t="shared" si="17"/>
        <v>64.64787479999998</v>
      </c>
    </row>
    <row r="95" spans="1:16" ht="12.75">
      <c r="A95">
        <v>2000</v>
      </c>
      <c r="B95" t="s">
        <v>21</v>
      </c>
      <c r="C95">
        <v>205</v>
      </c>
      <c r="D95">
        <v>0.80618</v>
      </c>
      <c r="E95">
        <v>0.050589</v>
      </c>
      <c r="F95" s="2">
        <v>109</v>
      </c>
      <c r="G95">
        <f t="shared" si="15"/>
        <v>0.007396146788990826</v>
      </c>
      <c r="H95">
        <f t="shared" si="16"/>
        <v>3.981401256524406</v>
      </c>
      <c r="I95">
        <v>6.275149470341611</v>
      </c>
      <c r="J95">
        <f t="shared" si="18"/>
        <v>3.1493979999999993</v>
      </c>
      <c r="K95">
        <v>46.86604166666665</v>
      </c>
      <c r="L95">
        <v>6.275149470341611</v>
      </c>
      <c r="M95">
        <f t="shared" si="19"/>
        <v>0.04641192660550459</v>
      </c>
      <c r="P95">
        <f t="shared" si="17"/>
        <v>75.27061219999999</v>
      </c>
    </row>
    <row r="96" spans="1:16" ht="12.75">
      <c r="A96">
        <v>2000</v>
      </c>
      <c r="B96" t="s">
        <v>21</v>
      </c>
      <c r="C96">
        <v>206</v>
      </c>
      <c r="D96">
        <v>0.88263</v>
      </c>
      <c r="E96">
        <v>0.006245</v>
      </c>
      <c r="F96" s="2">
        <v>109</v>
      </c>
      <c r="G96">
        <f t="shared" si="15"/>
        <v>0.008097522935779818</v>
      </c>
      <c r="H96">
        <f t="shared" si="16"/>
        <v>4.82737025804023</v>
      </c>
      <c r="I96">
        <v>0.7075444976943905</v>
      </c>
      <c r="J96">
        <f t="shared" si="18"/>
        <v>3.5536849999999998</v>
      </c>
      <c r="K96">
        <v>52.882217261904756</v>
      </c>
      <c r="L96">
        <v>0.7075444976943905</v>
      </c>
      <c r="M96">
        <f t="shared" si="19"/>
        <v>0.005729357798165137</v>
      </c>
      <c r="P96">
        <f t="shared" si="17"/>
        <v>84.9330715</v>
      </c>
    </row>
    <row r="97" spans="1:16" ht="12.75">
      <c r="A97">
        <v>2000</v>
      </c>
      <c r="B97" t="s">
        <v>21</v>
      </c>
      <c r="C97">
        <v>207</v>
      </c>
      <c r="D97">
        <v>0.88575</v>
      </c>
      <c r="E97">
        <v>0.005046</v>
      </c>
      <c r="F97" s="2">
        <v>109</v>
      </c>
      <c r="G97">
        <f t="shared" si="15"/>
        <v>0.008126146788990827</v>
      </c>
      <c r="H97">
        <f t="shared" si="16"/>
        <v>4.865477358722723</v>
      </c>
      <c r="I97">
        <v>0.5696867061812024</v>
      </c>
      <c r="J97">
        <f t="shared" si="18"/>
        <v>2.6418259999999996</v>
      </c>
      <c r="K97">
        <v>39.31288690476189</v>
      </c>
      <c r="L97">
        <v>0.5696867061812024</v>
      </c>
      <c r="M97">
        <f t="shared" si="19"/>
        <v>0.004629357798165139</v>
      </c>
      <c r="P97">
        <f t="shared" si="17"/>
        <v>63.139641399999995</v>
      </c>
    </row>
    <row r="98" spans="1:16" ht="12.75">
      <c r="A98">
        <v>2000</v>
      </c>
      <c r="B98" t="s">
        <v>21</v>
      </c>
      <c r="C98">
        <v>301</v>
      </c>
      <c r="D98">
        <v>0.49324</v>
      </c>
      <c r="E98">
        <v>0.041704</v>
      </c>
      <c r="F98" s="2">
        <v>109</v>
      </c>
      <c r="G98">
        <f t="shared" si="15"/>
        <v>0.004525137614678899</v>
      </c>
      <c r="H98">
        <f t="shared" si="16"/>
        <v>1.8093499039140382</v>
      </c>
      <c r="I98">
        <v>8.455113129510988</v>
      </c>
      <c r="J98">
        <f t="shared" si="18"/>
        <v>2.043</v>
      </c>
      <c r="K98">
        <v>30.401785714285715</v>
      </c>
      <c r="L98">
        <v>8.455113129510988</v>
      </c>
      <c r="M98">
        <f t="shared" si="19"/>
        <v>0.03826055045871559</v>
      </c>
      <c r="P98">
        <f t="shared" si="17"/>
        <v>48.82770000000001</v>
      </c>
    </row>
    <row r="99" spans="1:16" ht="12.75">
      <c r="A99">
        <v>2000</v>
      </c>
      <c r="B99" t="s">
        <v>21</v>
      </c>
      <c r="C99">
        <v>302</v>
      </c>
      <c r="D99">
        <v>0.57168</v>
      </c>
      <c r="E99">
        <v>0.045106</v>
      </c>
      <c r="F99" s="2">
        <v>109</v>
      </c>
      <c r="G99">
        <f t="shared" si="15"/>
        <v>0.005244770642201834</v>
      </c>
      <c r="H99">
        <f t="shared" si="16"/>
        <v>2.2048308728755486</v>
      </c>
      <c r="I99">
        <v>7.890078365519172</v>
      </c>
      <c r="J99">
        <f t="shared" si="18"/>
        <v>1.816</v>
      </c>
      <c r="K99">
        <v>27.023809523809522</v>
      </c>
      <c r="L99">
        <v>7.890078365519172</v>
      </c>
      <c r="M99">
        <f t="shared" si="19"/>
        <v>0.041381651376146786</v>
      </c>
      <c r="P99">
        <f t="shared" si="17"/>
        <v>43.4024</v>
      </c>
    </row>
    <row r="100" spans="1:16" ht="12.75">
      <c r="A100">
        <v>2000</v>
      </c>
      <c r="B100" t="s">
        <v>21</v>
      </c>
      <c r="C100">
        <v>303</v>
      </c>
      <c r="D100">
        <v>0.69826</v>
      </c>
      <c r="E100">
        <v>0.0491</v>
      </c>
      <c r="F100" s="2">
        <v>109</v>
      </c>
      <c r="G100">
        <f t="shared" si="15"/>
        <v>0.00640605504587156</v>
      </c>
      <c r="H100">
        <f t="shared" si="16"/>
        <v>3.033313632342375</v>
      </c>
      <c r="I100">
        <v>7.031764672185145</v>
      </c>
      <c r="J100">
        <f t="shared" si="18"/>
        <v>2.3954175</v>
      </c>
      <c r="K100">
        <v>35.64609375</v>
      </c>
      <c r="L100">
        <v>7.031764672185145</v>
      </c>
      <c r="M100">
        <f t="shared" si="19"/>
        <v>0.04504587155963302</v>
      </c>
      <c r="P100">
        <f t="shared" si="17"/>
        <v>57.25047825</v>
      </c>
    </row>
    <row r="101" spans="1:16" ht="12.75">
      <c r="A101">
        <v>2000</v>
      </c>
      <c r="B101" t="s">
        <v>21</v>
      </c>
      <c r="C101">
        <v>304</v>
      </c>
      <c r="D101">
        <v>0.76923</v>
      </c>
      <c r="E101">
        <v>0.074986</v>
      </c>
      <c r="F101" s="2">
        <v>109</v>
      </c>
      <c r="G101">
        <f t="shared" si="15"/>
        <v>0.007057155963302752</v>
      </c>
      <c r="H101">
        <f t="shared" si="16"/>
        <v>3.6273888052027976</v>
      </c>
      <c r="I101">
        <v>9.748189748189748</v>
      </c>
      <c r="J101">
        <f t="shared" si="18"/>
        <v>3.483315</v>
      </c>
      <c r="K101">
        <v>51.83504464285714</v>
      </c>
      <c r="L101">
        <v>9.748189748189748</v>
      </c>
      <c r="M101">
        <f t="shared" si="19"/>
        <v>0.06879449541284403</v>
      </c>
      <c r="P101">
        <f t="shared" si="17"/>
        <v>83.25122850000001</v>
      </c>
    </row>
    <row r="102" spans="1:16" ht="12.75">
      <c r="A102">
        <v>2000</v>
      </c>
      <c r="B102" t="s">
        <v>21</v>
      </c>
      <c r="C102">
        <v>305</v>
      </c>
      <c r="D102">
        <v>0.8666</v>
      </c>
      <c r="E102">
        <v>0.013065</v>
      </c>
      <c r="F102" s="2">
        <v>109</v>
      </c>
      <c r="G102">
        <f t="shared" si="15"/>
        <v>0.007950458715596331</v>
      </c>
      <c r="H102">
        <f t="shared" si="16"/>
        <v>4.636238262203528</v>
      </c>
      <c r="I102">
        <v>1.507615970459266</v>
      </c>
      <c r="J102">
        <f t="shared" si="18"/>
        <v>3.851282</v>
      </c>
      <c r="K102">
        <v>57.31074404761903</v>
      </c>
      <c r="L102">
        <v>1.507615970459266</v>
      </c>
      <c r="M102">
        <f t="shared" si="19"/>
        <v>0.011986238532110092</v>
      </c>
      <c r="P102">
        <f t="shared" si="17"/>
        <v>92.0456398</v>
      </c>
    </row>
    <row r="103" spans="1:16" ht="12.75">
      <c r="A103">
        <v>2000</v>
      </c>
      <c r="B103" t="s">
        <v>21</v>
      </c>
      <c r="C103">
        <v>306</v>
      </c>
      <c r="D103">
        <v>0.83278</v>
      </c>
      <c r="E103">
        <v>0.028963</v>
      </c>
      <c r="F103" s="2">
        <v>109</v>
      </c>
      <c r="G103">
        <f t="shared" si="15"/>
        <v>0.007640183486238532</v>
      </c>
      <c r="H103">
        <f t="shared" si="16"/>
        <v>4.257451375436249</v>
      </c>
      <c r="I103">
        <v>3.477869305218665</v>
      </c>
      <c r="J103">
        <f t="shared" si="18"/>
        <v>3.16211</v>
      </c>
      <c r="K103">
        <v>47.05520833333333</v>
      </c>
      <c r="L103">
        <v>3.477869305218665</v>
      </c>
      <c r="M103">
        <f t="shared" si="19"/>
        <v>0.02657155963302752</v>
      </c>
      <c r="P103">
        <f t="shared" si="17"/>
        <v>75.57442900000001</v>
      </c>
    </row>
    <row r="104" spans="1:16" ht="12.75">
      <c r="A104">
        <v>2000</v>
      </c>
      <c r="B104" t="s">
        <v>21</v>
      </c>
      <c r="C104">
        <v>307</v>
      </c>
      <c r="D104">
        <v>0.88764</v>
      </c>
      <c r="E104">
        <v>0.006584</v>
      </c>
      <c r="F104" s="2">
        <v>109</v>
      </c>
      <c r="G104">
        <f t="shared" si="15"/>
        <v>0.008143486238532109</v>
      </c>
      <c r="H104">
        <f t="shared" si="16"/>
        <v>4.888707622238534</v>
      </c>
      <c r="I104">
        <v>0.7417421477175432</v>
      </c>
      <c r="J104">
        <f t="shared" si="18"/>
        <v>4.252618</v>
      </c>
      <c r="K104">
        <v>63.28300595238095</v>
      </c>
      <c r="L104">
        <v>0.7417421477175432</v>
      </c>
      <c r="M104">
        <f t="shared" si="19"/>
        <v>0.006040366972477064</v>
      </c>
      <c r="P104">
        <f t="shared" si="17"/>
        <v>101.63757020000001</v>
      </c>
    </row>
    <row r="105" spans="1:16" ht="12.75">
      <c r="A105">
        <v>2000</v>
      </c>
      <c r="B105" t="s">
        <v>21</v>
      </c>
      <c r="C105">
        <v>401</v>
      </c>
      <c r="D105">
        <v>0.53299</v>
      </c>
      <c r="E105">
        <v>0.02556</v>
      </c>
      <c r="F105" s="2">
        <v>109</v>
      </c>
      <c r="G105">
        <f t="shared" si="15"/>
        <v>0.004889816513761467</v>
      </c>
      <c r="H105">
        <f t="shared" si="16"/>
        <v>1.9999954493468397</v>
      </c>
      <c r="I105">
        <v>4.795587159233757</v>
      </c>
      <c r="J105">
        <f t="shared" si="18"/>
        <v>2.043</v>
      </c>
      <c r="K105">
        <v>30.401785714285715</v>
      </c>
      <c r="L105">
        <v>4.795587159233757</v>
      </c>
      <c r="M105">
        <f t="shared" si="19"/>
        <v>0.023449541284403668</v>
      </c>
      <c r="P105">
        <f t="shared" si="17"/>
        <v>48.82770000000001</v>
      </c>
    </row>
    <row r="106" spans="1:16" ht="12.75">
      <c r="A106">
        <v>2000</v>
      </c>
      <c r="B106" t="s">
        <v>21</v>
      </c>
      <c r="C106">
        <v>402</v>
      </c>
      <c r="D106">
        <v>0.55822</v>
      </c>
      <c r="E106">
        <v>0.037076</v>
      </c>
      <c r="F106" s="2">
        <v>109</v>
      </c>
      <c r="G106">
        <f t="shared" si="15"/>
        <v>0.0051212844036697255</v>
      </c>
      <c r="H106">
        <f t="shared" si="16"/>
        <v>2.1312936325451326</v>
      </c>
      <c r="I106">
        <v>6.641825803446669</v>
      </c>
      <c r="J106">
        <f t="shared" si="18"/>
        <v>2.47203</v>
      </c>
      <c r="K106">
        <v>36.786160714285714</v>
      </c>
      <c r="L106">
        <v>6.641825803446669</v>
      </c>
      <c r="M106">
        <f t="shared" si="19"/>
        <v>0.03401467889908257</v>
      </c>
      <c r="P106">
        <f t="shared" si="17"/>
        <v>59.081517000000005</v>
      </c>
    </row>
    <row r="107" spans="1:16" ht="12.75">
      <c r="A107">
        <v>2000</v>
      </c>
      <c r="B107" t="s">
        <v>21</v>
      </c>
      <c r="C107">
        <v>403</v>
      </c>
      <c r="D107">
        <v>0.73651</v>
      </c>
      <c r="E107">
        <v>0.035719</v>
      </c>
      <c r="F107" s="2">
        <v>109</v>
      </c>
      <c r="G107">
        <f t="shared" si="15"/>
        <v>0.006756972477064221</v>
      </c>
      <c r="H107">
        <f t="shared" si="16"/>
        <v>3.3402733613331685</v>
      </c>
      <c r="I107">
        <v>4.849764429539314</v>
      </c>
      <c r="J107">
        <f t="shared" si="18"/>
        <v>2.707656</v>
      </c>
      <c r="K107">
        <v>40.2925</v>
      </c>
      <c r="L107">
        <v>4.849764429539314</v>
      </c>
      <c r="M107">
        <f t="shared" si="19"/>
        <v>0.0327697247706422</v>
      </c>
      <c r="P107">
        <f t="shared" si="17"/>
        <v>64.7129784</v>
      </c>
    </row>
    <row r="108" spans="1:16" ht="12.75">
      <c r="A108">
        <v>2000</v>
      </c>
      <c r="B108" t="s">
        <v>21</v>
      </c>
      <c r="C108">
        <v>404</v>
      </c>
      <c r="D108">
        <v>0.8109</v>
      </c>
      <c r="E108">
        <v>0.019377</v>
      </c>
      <c r="F108" s="2">
        <v>109</v>
      </c>
      <c r="G108">
        <f t="shared" si="15"/>
        <v>0.0074394495412844035</v>
      </c>
      <c r="H108">
        <f t="shared" si="16"/>
        <v>4.029043882826229</v>
      </c>
      <c r="I108">
        <v>2.389567147613762</v>
      </c>
      <c r="J108">
        <f aca="true" t="shared" si="20" ref="J108:J139">(K108*60)*1.12/1000</f>
        <v>3.2684595</v>
      </c>
      <c r="K108">
        <v>48.63779017857142</v>
      </c>
      <c r="L108">
        <v>2.389567147613762</v>
      </c>
      <c r="M108">
        <f t="shared" si="19"/>
        <v>0.01777706422018348</v>
      </c>
      <c r="P108">
        <f t="shared" si="17"/>
        <v>78.11618205</v>
      </c>
    </row>
    <row r="109" spans="1:16" ht="12.75">
      <c r="A109">
        <v>2000</v>
      </c>
      <c r="B109" t="s">
        <v>21</v>
      </c>
      <c r="C109">
        <v>405</v>
      </c>
      <c r="D109">
        <v>0.83977</v>
      </c>
      <c r="E109">
        <v>0.018254</v>
      </c>
      <c r="F109" s="2">
        <v>109</v>
      </c>
      <c r="G109">
        <f t="shared" si="15"/>
        <v>0.007704311926605505</v>
      </c>
      <c r="H109">
        <f t="shared" si="16"/>
        <v>4.333115486306991</v>
      </c>
      <c r="I109">
        <v>2.173690415232742</v>
      </c>
      <c r="J109">
        <f t="shared" si="20"/>
        <v>3.3675450000000002</v>
      </c>
      <c r="K109">
        <v>50.11227678571428</v>
      </c>
      <c r="L109">
        <v>2.173690415232742</v>
      </c>
      <c r="M109">
        <f t="shared" si="19"/>
        <v>0.016746788990825687</v>
      </c>
      <c r="P109">
        <f t="shared" si="17"/>
        <v>80.48432550000001</v>
      </c>
    </row>
    <row r="110" spans="1:16" ht="12.75">
      <c r="A110">
        <v>2000</v>
      </c>
      <c r="B110" t="s">
        <v>21</v>
      </c>
      <c r="C110">
        <v>406</v>
      </c>
      <c r="D110">
        <v>0.87458</v>
      </c>
      <c r="E110">
        <v>0.014473</v>
      </c>
      <c r="F110" s="2">
        <v>109</v>
      </c>
      <c r="G110">
        <f t="shared" si="15"/>
        <v>0.008023669724770642</v>
      </c>
      <c r="H110">
        <f t="shared" si="16"/>
        <v>4.730421839221652</v>
      </c>
      <c r="I110">
        <v>1.6548514715634934</v>
      </c>
      <c r="J110">
        <f t="shared" si="20"/>
        <v>3.5079445000000007</v>
      </c>
      <c r="K110">
        <v>52.20155505952381</v>
      </c>
      <c r="L110">
        <v>1.6548514715634934</v>
      </c>
      <c r="M110">
        <f t="shared" si="19"/>
        <v>0.013277981651376147</v>
      </c>
      <c r="P110">
        <f t="shared" si="17"/>
        <v>83.83987355000002</v>
      </c>
    </row>
    <row r="111" spans="1:16" ht="12.75">
      <c r="A111">
        <v>2000</v>
      </c>
      <c r="B111" t="s">
        <v>21</v>
      </c>
      <c r="C111">
        <v>407</v>
      </c>
      <c r="D111">
        <v>0.89178</v>
      </c>
      <c r="E111">
        <v>0.008423</v>
      </c>
      <c r="F111" s="2">
        <v>109</v>
      </c>
      <c r="G111">
        <f t="shared" si="15"/>
        <v>0.008181467889908258</v>
      </c>
      <c r="H111">
        <f t="shared" si="16"/>
        <v>4.93998126290437</v>
      </c>
      <c r="I111">
        <v>0.9445154634551123</v>
      </c>
      <c r="J111">
        <f t="shared" si="20"/>
        <v>2.497</v>
      </c>
      <c r="K111">
        <v>37.15773809523809</v>
      </c>
      <c r="L111">
        <v>0.9445154634551123</v>
      </c>
      <c r="M111">
        <f t="shared" si="19"/>
        <v>0.007727522935779818</v>
      </c>
      <c r="P111">
        <f t="shared" si="17"/>
        <v>59.6783</v>
      </c>
    </row>
    <row r="112" spans="1:16" ht="12.75">
      <c r="A112">
        <v>2000</v>
      </c>
      <c r="B112" t="s">
        <v>22</v>
      </c>
      <c r="C112">
        <v>101</v>
      </c>
      <c r="D112">
        <v>0.87276</v>
      </c>
      <c r="E112">
        <v>0.01244</v>
      </c>
      <c r="F112" s="2">
        <v>119</v>
      </c>
      <c r="G112">
        <f t="shared" si="15"/>
        <v>0.007334117647058823</v>
      </c>
      <c r="H112">
        <f t="shared" si="16"/>
        <v>3.9141352606804953</v>
      </c>
      <c r="I112">
        <v>1.4253632155460838</v>
      </c>
      <c r="J112">
        <f t="shared" si="20"/>
        <v>3.9288025</v>
      </c>
      <c r="K112">
        <v>58.46432291666667</v>
      </c>
      <c r="L112">
        <v>1.4253632155460838</v>
      </c>
      <c r="M112">
        <f t="shared" si="19"/>
        <v>0.010453781512605042</v>
      </c>
      <c r="P112">
        <f t="shared" si="17"/>
        <v>93.89837975</v>
      </c>
    </row>
    <row r="113" spans="1:16" ht="12.75">
      <c r="A113">
        <v>2000</v>
      </c>
      <c r="B113" t="s">
        <v>22</v>
      </c>
      <c r="C113">
        <v>105</v>
      </c>
      <c r="D113">
        <v>0.856581</v>
      </c>
      <c r="E113">
        <v>0.019492</v>
      </c>
      <c r="F113" s="2">
        <v>119</v>
      </c>
      <c r="G113">
        <f t="shared" si="15"/>
        <v>0.007198159663865547</v>
      </c>
      <c r="H113">
        <f t="shared" si="16"/>
        <v>3.770647617601876</v>
      </c>
      <c r="I113">
        <v>2.2755582951291236</v>
      </c>
      <c r="J113">
        <f t="shared" si="20"/>
        <v>3.632</v>
      </c>
      <c r="K113">
        <v>54.047619047619044</v>
      </c>
      <c r="L113">
        <v>2.2755582951291236</v>
      </c>
      <c r="M113">
        <f t="shared" si="19"/>
        <v>0.01637983193277311</v>
      </c>
      <c r="P113">
        <f t="shared" si="17"/>
        <v>86.8048</v>
      </c>
    </row>
    <row r="114" spans="1:16" ht="12.75">
      <c r="A114">
        <v>2000</v>
      </c>
      <c r="B114" t="s">
        <v>22</v>
      </c>
      <c r="C114">
        <v>106</v>
      </c>
      <c r="D114">
        <v>0.85316</v>
      </c>
      <c r="E114">
        <v>0.0269</v>
      </c>
      <c r="F114" s="2">
        <v>119</v>
      </c>
      <c r="G114">
        <f t="shared" si="15"/>
        <v>0.0071694117647058825</v>
      </c>
      <c r="H114">
        <f t="shared" si="16"/>
        <v>3.7409878990038727</v>
      </c>
      <c r="I114">
        <v>3.152984199915608</v>
      </c>
      <c r="J114">
        <f t="shared" si="20"/>
        <v>2.7403439999999994</v>
      </c>
      <c r="K114">
        <v>40.77892857142856</v>
      </c>
      <c r="L114">
        <v>3.152984199915608</v>
      </c>
      <c r="M114">
        <f t="shared" si="19"/>
        <v>0.022605042016806725</v>
      </c>
      <c r="P114">
        <f t="shared" si="17"/>
        <v>65.49422159999999</v>
      </c>
    </row>
    <row r="115" spans="1:16" ht="12.75">
      <c r="A115">
        <v>2000</v>
      </c>
      <c r="B115" t="s">
        <v>22</v>
      </c>
      <c r="C115">
        <v>107</v>
      </c>
      <c r="D115">
        <v>0.89431</v>
      </c>
      <c r="E115">
        <v>0.00665</v>
      </c>
      <c r="F115" s="2">
        <v>119</v>
      </c>
      <c r="G115">
        <f t="shared" si="15"/>
        <v>0.007515210084033614</v>
      </c>
      <c r="H115">
        <f t="shared" si="16"/>
        <v>4.113772616263073</v>
      </c>
      <c r="I115">
        <v>0.7435900303026914</v>
      </c>
      <c r="J115">
        <f t="shared" si="20"/>
        <v>4.055922499999999</v>
      </c>
      <c r="K115">
        <v>60.355989583333326</v>
      </c>
      <c r="L115">
        <v>0.7435900303026914</v>
      </c>
      <c r="M115">
        <f t="shared" si="19"/>
        <v>0.005588235294117647</v>
      </c>
      <c r="P115">
        <f t="shared" si="17"/>
        <v>96.93654774999999</v>
      </c>
    </row>
    <row r="116" spans="1:16" ht="12.75">
      <c r="A116">
        <v>2000</v>
      </c>
      <c r="B116" t="s">
        <v>22</v>
      </c>
      <c r="C116">
        <v>108</v>
      </c>
      <c r="D116">
        <v>0.89254</v>
      </c>
      <c r="E116">
        <v>0.00412</v>
      </c>
      <c r="F116" s="2">
        <v>119</v>
      </c>
      <c r="G116">
        <f t="shared" si="15"/>
        <v>0.007500336134453781</v>
      </c>
      <c r="H116">
        <f t="shared" si="16"/>
        <v>4.096998551588753</v>
      </c>
      <c r="I116">
        <v>0.4616039617272055</v>
      </c>
      <c r="J116">
        <f t="shared" si="20"/>
        <v>3.532574</v>
      </c>
      <c r="K116">
        <v>52.56806547619047</v>
      </c>
      <c r="L116">
        <v>0.4616039617272055</v>
      </c>
      <c r="M116">
        <f t="shared" si="19"/>
        <v>0.00346218487394958</v>
      </c>
      <c r="P116">
        <f t="shared" si="17"/>
        <v>84.4285186</v>
      </c>
    </row>
    <row r="117" spans="1:16" ht="12.75">
      <c r="A117">
        <v>2000</v>
      </c>
      <c r="B117" t="s">
        <v>22</v>
      </c>
      <c r="C117">
        <v>109</v>
      </c>
      <c r="D117">
        <v>0.88522</v>
      </c>
      <c r="E117">
        <v>0.01296</v>
      </c>
      <c r="F117" s="2">
        <v>119</v>
      </c>
      <c r="G117">
        <f t="shared" si="15"/>
        <v>0.007438823529411765</v>
      </c>
      <c r="H117">
        <f t="shared" si="16"/>
        <v>4.028351086006131</v>
      </c>
      <c r="I117">
        <v>1.4640428368089287</v>
      </c>
      <c r="J117">
        <f t="shared" si="20"/>
        <v>3.5220184999999997</v>
      </c>
      <c r="K117">
        <v>52.41098958333332</v>
      </c>
      <c r="L117">
        <v>1.4640428368089287</v>
      </c>
      <c r="M117">
        <f t="shared" si="19"/>
        <v>0.010890756302521008</v>
      </c>
      <c r="P117">
        <f t="shared" si="17"/>
        <v>84.17624215</v>
      </c>
    </row>
    <row r="118" spans="1:16" ht="12.75">
      <c r="A118">
        <v>2000</v>
      </c>
      <c r="B118" t="s">
        <v>22</v>
      </c>
      <c r="C118">
        <v>110</v>
      </c>
      <c r="D118">
        <v>0.88635</v>
      </c>
      <c r="E118">
        <v>0.011814</v>
      </c>
      <c r="F118" s="2">
        <v>119</v>
      </c>
      <c r="G118">
        <f t="shared" si="15"/>
        <v>0.007448319327731092</v>
      </c>
      <c r="H118">
        <f t="shared" si="16"/>
        <v>4.0388727397669495</v>
      </c>
      <c r="I118">
        <v>1.3328820443391436</v>
      </c>
      <c r="J118">
        <f t="shared" si="20"/>
        <v>3.408405</v>
      </c>
      <c r="K118">
        <v>50.7203125</v>
      </c>
      <c r="L118">
        <v>1.3328820443391436</v>
      </c>
      <c r="M118">
        <f t="shared" si="19"/>
        <v>0.009927731092436973</v>
      </c>
      <c r="P118">
        <f t="shared" si="17"/>
        <v>81.4608795</v>
      </c>
    </row>
    <row r="119" spans="1:16" ht="12.75">
      <c r="A119">
        <v>2000</v>
      </c>
      <c r="B119" t="s">
        <v>22</v>
      </c>
      <c r="C119">
        <v>201</v>
      </c>
      <c r="D119">
        <v>0.8536</v>
      </c>
      <c r="E119">
        <v>0.01564</v>
      </c>
      <c r="F119" s="2">
        <v>119</v>
      </c>
      <c r="G119">
        <f t="shared" si="15"/>
        <v>0.007173109243697479</v>
      </c>
      <c r="H119">
        <f t="shared" si="16"/>
        <v>3.744789541314257</v>
      </c>
      <c r="I119">
        <v>1.8322399250234302</v>
      </c>
      <c r="J119">
        <f t="shared" si="20"/>
        <v>3.760482</v>
      </c>
      <c r="K119">
        <v>55.95955357142857</v>
      </c>
      <c r="L119">
        <v>1.8322399250234302</v>
      </c>
      <c r="M119">
        <f t="shared" si="19"/>
        <v>0.013142857142857144</v>
      </c>
      <c r="P119">
        <f t="shared" si="17"/>
        <v>89.8755198</v>
      </c>
    </row>
    <row r="120" spans="1:16" ht="12.75">
      <c r="A120">
        <v>2000</v>
      </c>
      <c r="B120" t="s">
        <v>22</v>
      </c>
      <c r="C120">
        <v>205</v>
      </c>
      <c r="D120">
        <v>0.88788</v>
      </c>
      <c r="E120">
        <v>0.008868</v>
      </c>
      <c r="F120" s="2">
        <v>119</v>
      </c>
      <c r="G120">
        <f t="shared" si="15"/>
        <v>0.007461176470588235</v>
      </c>
      <c r="H120">
        <f t="shared" si="16"/>
        <v>4.0531626814639035</v>
      </c>
      <c r="I120">
        <v>0.998783619408028</v>
      </c>
      <c r="J120">
        <f t="shared" si="20"/>
        <v>4.057398000000001</v>
      </c>
      <c r="K120">
        <v>60.37794642857144</v>
      </c>
      <c r="L120">
        <v>0.998783619408028</v>
      </c>
      <c r="M120">
        <f aca="true" t="shared" si="21" ref="M120:M151">G120*L120</f>
        <v>0.007452100840336133</v>
      </c>
      <c r="P120">
        <f t="shared" si="17"/>
        <v>96.97181220000003</v>
      </c>
    </row>
    <row r="121" spans="1:16" ht="12.75">
      <c r="A121">
        <v>2000</v>
      </c>
      <c r="B121" t="s">
        <v>22</v>
      </c>
      <c r="C121">
        <v>206</v>
      </c>
      <c r="D121">
        <v>0.85882</v>
      </c>
      <c r="E121">
        <v>0.028716</v>
      </c>
      <c r="F121" s="2">
        <v>119</v>
      </c>
      <c r="G121">
        <f t="shared" si="15"/>
        <v>0.007216974789915967</v>
      </c>
      <c r="H121">
        <f t="shared" si="16"/>
        <v>3.790186717418395</v>
      </c>
      <c r="I121">
        <v>3.343657576674972</v>
      </c>
      <c r="J121">
        <f t="shared" si="20"/>
        <v>3.8126920000000006</v>
      </c>
      <c r="K121">
        <v>56.736488095238094</v>
      </c>
      <c r="L121">
        <v>3.343657576674972</v>
      </c>
      <c r="M121">
        <f t="shared" si="21"/>
        <v>0.02413109243697479</v>
      </c>
      <c r="P121">
        <f t="shared" si="17"/>
        <v>91.12333880000001</v>
      </c>
    </row>
    <row r="122" spans="1:16" ht="12.75">
      <c r="A122">
        <v>2000</v>
      </c>
      <c r="B122" t="s">
        <v>22</v>
      </c>
      <c r="C122">
        <v>207</v>
      </c>
      <c r="D122">
        <v>0.87542</v>
      </c>
      <c r="E122">
        <v>0.024291</v>
      </c>
      <c r="F122" s="2">
        <v>119</v>
      </c>
      <c r="G122">
        <f t="shared" si="15"/>
        <v>0.007356470588235294</v>
      </c>
      <c r="H122">
        <f t="shared" si="16"/>
        <v>3.9382433730524227</v>
      </c>
      <c r="I122">
        <v>2.7747823901670055</v>
      </c>
      <c r="J122">
        <f t="shared" si="20"/>
        <v>4.321626000000001</v>
      </c>
      <c r="K122">
        <v>64.30991071428572</v>
      </c>
      <c r="L122">
        <v>2.7747823901670055</v>
      </c>
      <c r="M122">
        <f t="shared" si="21"/>
        <v>0.020412605042016807</v>
      </c>
      <c r="P122">
        <f t="shared" si="17"/>
        <v>103.28686140000003</v>
      </c>
    </row>
    <row r="123" spans="1:16" ht="12.75">
      <c r="A123">
        <v>2000</v>
      </c>
      <c r="B123" t="s">
        <v>22</v>
      </c>
      <c r="C123">
        <v>208</v>
      </c>
      <c r="D123">
        <v>0.88233</v>
      </c>
      <c r="E123">
        <v>0.006678</v>
      </c>
      <c r="F123" s="2">
        <v>119</v>
      </c>
      <c r="G123">
        <f t="shared" si="15"/>
        <v>0.00741453781512605</v>
      </c>
      <c r="H123">
        <f t="shared" si="16"/>
        <v>4.001566248944895</v>
      </c>
      <c r="I123">
        <v>0.7568596783516371</v>
      </c>
      <c r="J123">
        <f t="shared" si="20"/>
        <v>4.053312</v>
      </c>
      <c r="K123">
        <v>60.31714285714285</v>
      </c>
      <c r="L123">
        <v>0.7568596783516371</v>
      </c>
      <c r="M123">
        <f t="shared" si="21"/>
        <v>0.0056117647058823526</v>
      </c>
      <c r="P123">
        <f t="shared" si="17"/>
        <v>96.87415680000001</v>
      </c>
    </row>
    <row r="124" spans="1:16" ht="12.75">
      <c r="A124">
        <v>2000</v>
      </c>
      <c r="B124" t="s">
        <v>22</v>
      </c>
      <c r="C124">
        <v>209</v>
      </c>
      <c r="D124">
        <v>0.89665</v>
      </c>
      <c r="E124">
        <v>0.003548</v>
      </c>
      <c r="F124" s="2">
        <v>119</v>
      </c>
      <c r="G124">
        <f t="shared" si="15"/>
        <v>0.0075348739495798315</v>
      </c>
      <c r="H124">
        <f t="shared" si="16"/>
        <v>4.136053957135343</v>
      </c>
      <c r="I124">
        <v>0.39569508726928004</v>
      </c>
      <c r="J124">
        <f t="shared" si="20"/>
        <v>2.959853</v>
      </c>
      <c r="K124">
        <v>44.045431547619046</v>
      </c>
      <c r="L124">
        <v>0.39569508726928004</v>
      </c>
      <c r="M124">
        <f t="shared" si="21"/>
        <v>0.002981512605042016</v>
      </c>
      <c r="P124">
        <f t="shared" si="17"/>
        <v>70.7404867</v>
      </c>
    </row>
    <row r="125" spans="1:16" ht="12.75">
      <c r="A125">
        <v>2000</v>
      </c>
      <c r="B125" t="s">
        <v>22</v>
      </c>
      <c r="C125">
        <v>210</v>
      </c>
      <c r="D125">
        <v>0.89138</v>
      </c>
      <c r="E125">
        <v>0.014775</v>
      </c>
      <c r="F125" s="2">
        <v>119</v>
      </c>
      <c r="G125">
        <f t="shared" si="15"/>
        <v>0.007490588235294117</v>
      </c>
      <c r="H125">
        <f t="shared" si="16"/>
        <v>4.086042497646135</v>
      </c>
      <c r="I125">
        <v>1.657542237878346</v>
      </c>
      <c r="J125">
        <f t="shared" si="20"/>
        <v>4.3866615</v>
      </c>
      <c r="K125">
        <v>65.27770089285714</v>
      </c>
      <c r="L125">
        <v>1.657542237878346</v>
      </c>
      <c r="M125">
        <f t="shared" si="21"/>
        <v>0.01241596638655462</v>
      </c>
      <c r="P125">
        <f t="shared" si="17"/>
        <v>104.84120985000001</v>
      </c>
    </row>
    <row r="126" spans="1:16" ht="12.75">
      <c r="A126">
        <v>2000</v>
      </c>
      <c r="B126" t="s">
        <v>22</v>
      </c>
      <c r="C126">
        <v>301</v>
      </c>
      <c r="D126">
        <v>0.84952</v>
      </c>
      <c r="E126">
        <v>0.019714</v>
      </c>
      <c r="F126" s="2">
        <v>119</v>
      </c>
      <c r="G126">
        <f t="shared" si="15"/>
        <v>0.007138823529411765</v>
      </c>
      <c r="H126">
        <f t="shared" si="16"/>
        <v>3.7096856123786637</v>
      </c>
      <c r="I126">
        <v>2.3206045767021375</v>
      </c>
      <c r="J126">
        <f t="shared" si="20"/>
        <v>3.7117905</v>
      </c>
      <c r="K126">
        <v>55.234977678571425</v>
      </c>
      <c r="L126">
        <v>2.3206045767021375</v>
      </c>
      <c r="M126">
        <f t="shared" si="21"/>
        <v>0.016566386554621847</v>
      </c>
      <c r="P126">
        <f t="shared" si="17"/>
        <v>88.71179295</v>
      </c>
    </row>
    <row r="127" spans="1:16" ht="12.75">
      <c r="A127">
        <v>2000</v>
      </c>
      <c r="B127" t="s">
        <v>22</v>
      </c>
      <c r="C127">
        <v>305</v>
      </c>
      <c r="D127">
        <v>0.88669</v>
      </c>
      <c r="E127">
        <v>0.007134</v>
      </c>
      <c r="F127" s="2">
        <v>119</v>
      </c>
      <c r="G127">
        <f t="shared" si="15"/>
        <v>0.007451176470588235</v>
      </c>
      <c r="H127">
        <f t="shared" si="16"/>
        <v>4.042043922185645</v>
      </c>
      <c r="I127">
        <v>0.8045652933945346</v>
      </c>
      <c r="J127">
        <f t="shared" si="20"/>
        <v>4.50368</v>
      </c>
      <c r="K127">
        <v>67.01904761904761</v>
      </c>
      <c r="L127">
        <v>0.8045652933945346</v>
      </c>
      <c r="M127">
        <f t="shared" si="21"/>
        <v>0.005994957983193276</v>
      </c>
      <c r="P127">
        <f t="shared" si="17"/>
        <v>107.63795200000001</v>
      </c>
    </row>
    <row r="128" spans="1:16" ht="12.75">
      <c r="A128">
        <v>2000</v>
      </c>
      <c r="B128" t="s">
        <v>22</v>
      </c>
      <c r="C128">
        <v>306</v>
      </c>
      <c r="D128">
        <v>0.86858</v>
      </c>
      <c r="E128">
        <v>0.034695</v>
      </c>
      <c r="F128" s="2">
        <v>119</v>
      </c>
      <c r="G128">
        <f t="shared" si="15"/>
        <v>0.0072989915966386555</v>
      </c>
      <c r="H128">
        <f t="shared" si="16"/>
        <v>3.876548905535743</v>
      </c>
      <c r="I128">
        <v>3.9944507126574402</v>
      </c>
      <c r="J128">
        <f t="shared" si="20"/>
        <v>3.0798225</v>
      </c>
      <c r="K128">
        <v>45.83069196428571</v>
      </c>
      <c r="L128">
        <v>3.9944507126574402</v>
      </c>
      <c r="M128">
        <f t="shared" si="21"/>
        <v>0.029155462184873946</v>
      </c>
      <c r="P128">
        <f t="shared" si="17"/>
        <v>73.60775775</v>
      </c>
    </row>
    <row r="129" spans="1:16" ht="12.75">
      <c r="A129">
        <v>2000</v>
      </c>
      <c r="B129" t="s">
        <v>22</v>
      </c>
      <c r="C129">
        <v>307</v>
      </c>
      <c r="D129">
        <v>0.87464</v>
      </c>
      <c r="E129">
        <v>0.027896</v>
      </c>
      <c r="F129" s="2">
        <v>119</v>
      </c>
      <c r="G129">
        <f t="shared" si="15"/>
        <v>0.007349915966386554</v>
      </c>
      <c r="H129">
        <f t="shared" si="16"/>
        <v>3.9311587308018128</v>
      </c>
      <c r="I129">
        <v>3.189426506905699</v>
      </c>
      <c r="J129">
        <f t="shared" si="20"/>
        <v>3.3211235</v>
      </c>
      <c r="K129">
        <v>49.4214806547619</v>
      </c>
      <c r="L129">
        <v>3.189426506905699</v>
      </c>
      <c r="M129">
        <f t="shared" si="21"/>
        <v>0.02344201680672269</v>
      </c>
      <c r="P129">
        <f t="shared" si="17"/>
        <v>79.37485165000001</v>
      </c>
    </row>
    <row r="130" spans="1:16" ht="12.75">
      <c r="A130">
        <v>2000</v>
      </c>
      <c r="B130" t="s">
        <v>22</v>
      </c>
      <c r="C130">
        <v>308</v>
      </c>
      <c r="D130">
        <v>0.88865</v>
      </c>
      <c r="E130">
        <v>0.008077</v>
      </c>
      <c r="F130" s="2">
        <v>119</v>
      </c>
      <c r="G130">
        <f t="shared" si="15"/>
        <v>0.00746764705882353</v>
      </c>
      <c r="H130">
        <f t="shared" si="16"/>
        <v>4.06037346549933</v>
      </c>
      <c r="I130">
        <v>0.9089067686940866</v>
      </c>
      <c r="J130">
        <f t="shared" si="20"/>
        <v>4.1953005</v>
      </c>
      <c r="K130">
        <v>62.430066964285714</v>
      </c>
      <c r="L130">
        <v>0.9089067686940866</v>
      </c>
      <c r="M130">
        <f t="shared" si="21"/>
        <v>0.006787394957983195</v>
      </c>
      <c r="P130">
        <f t="shared" si="17"/>
        <v>100.26768195000001</v>
      </c>
    </row>
    <row r="131" spans="1:16" ht="12.75">
      <c r="A131">
        <v>2000</v>
      </c>
      <c r="B131" t="s">
        <v>22</v>
      </c>
      <c r="C131">
        <v>309</v>
      </c>
      <c r="D131">
        <v>0.89588</v>
      </c>
      <c r="E131">
        <v>0.009168</v>
      </c>
      <c r="F131" s="2">
        <v>119</v>
      </c>
      <c r="G131">
        <f t="shared" si="15"/>
        <v>0.007528403361344538</v>
      </c>
      <c r="H131">
        <f t="shared" si="16"/>
        <v>4.128708772733667</v>
      </c>
      <c r="I131">
        <v>1.0233513416975488</v>
      </c>
      <c r="J131">
        <f t="shared" si="20"/>
        <v>5.291824000000002</v>
      </c>
      <c r="K131">
        <v>78.74738095238096</v>
      </c>
      <c r="L131">
        <v>1.0233513416975488</v>
      </c>
      <c r="M131">
        <f t="shared" si="21"/>
        <v>0.007704201680672269</v>
      </c>
      <c r="P131">
        <f t="shared" si="17"/>
        <v>126.47459360000003</v>
      </c>
    </row>
    <row r="132" spans="1:16" ht="12.75">
      <c r="A132">
        <v>2000</v>
      </c>
      <c r="B132" t="s">
        <v>22</v>
      </c>
      <c r="C132">
        <v>310</v>
      </c>
      <c r="D132">
        <v>0.89152</v>
      </c>
      <c r="E132">
        <v>0.009119</v>
      </c>
      <c r="F132" s="2">
        <v>119</v>
      </c>
      <c r="G132">
        <f t="shared" si="15"/>
        <v>0.007491764705882353</v>
      </c>
      <c r="H132">
        <f t="shared" si="16"/>
        <v>4.08736322384152</v>
      </c>
      <c r="I132">
        <v>1.0228598348887294</v>
      </c>
      <c r="J132">
        <f t="shared" si="20"/>
        <v>3.92483</v>
      </c>
      <c r="K132">
        <v>58.40520833333333</v>
      </c>
      <c r="L132">
        <v>1.0228598348887294</v>
      </c>
      <c r="M132">
        <f t="shared" si="21"/>
        <v>0.007663025210084035</v>
      </c>
      <c r="P132">
        <f t="shared" si="17"/>
        <v>93.803437</v>
      </c>
    </row>
    <row r="133" spans="1:16" ht="12.75">
      <c r="A133">
        <v>2001</v>
      </c>
      <c r="B133" t="s">
        <v>20</v>
      </c>
      <c r="C133">
        <v>101</v>
      </c>
      <c r="D133">
        <v>0.71321</v>
      </c>
      <c r="E133">
        <v>0.02666</v>
      </c>
      <c r="F133" s="2">
        <v>115</v>
      </c>
      <c r="G133">
        <f t="shared" si="15"/>
        <v>0.0062018260869565215</v>
      </c>
      <c r="H133">
        <f t="shared" si="16"/>
        <v>2.867825092466904</v>
      </c>
      <c r="I133">
        <v>3.7380294723854126</v>
      </c>
      <c r="J133">
        <f t="shared" si="20"/>
        <v>2.4747766999999996</v>
      </c>
      <c r="K133">
        <v>36.82703422619046</v>
      </c>
      <c r="L133">
        <v>3.7380294723854126</v>
      </c>
      <c r="M133">
        <f t="shared" si="21"/>
        <v>0.023182608695652175</v>
      </c>
      <c r="P133">
        <f t="shared" si="17"/>
        <v>59.14716312999999</v>
      </c>
    </row>
    <row r="134" spans="1:16" ht="12.75">
      <c r="A134">
        <v>2001</v>
      </c>
      <c r="B134" t="s">
        <v>20</v>
      </c>
      <c r="C134">
        <v>102</v>
      </c>
      <c r="D134">
        <v>0.74929</v>
      </c>
      <c r="E134">
        <v>0.05856</v>
      </c>
      <c r="F134" s="2">
        <v>115</v>
      </c>
      <c r="G134">
        <f t="shared" si="15"/>
        <v>0.006515565217391305</v>
      </c>
      <c r="H134">
        <f t="shared" si="16"/>
        <v>3.12594949087083</v>
      </c>
      <c r="I134">
        <v>7.815398577319862</v>
      </c>
      <c r="J134">
        <f t="shared" si="20"/>
        <v>4.499594000000001</v>
      </c>
      <c r="K134">
        <v>66.95824404761905</v>
      </c>
      <c r="L134">
        <v>7.815398577319862</v>
      </c>
      <c r="M134">
        <f t="shared" si="21"/>
        <v>0.05092173913043478</v>
      </c>
      <c r="P134">
        <f t="shared" si="17"/>
        <v>107.54029660000003</v>
      </c>
    </row>
    <row r="135" spans="1:16" ht="12.75">
      <c r="A135">
        <v>2001</v>
      </c>
      <c r="B135" t="s">
        <v>20</v>
      </c>
      <c r="C135">
        <v>108</v>
      </c>
      <c r="D135">
        <v>0.83662</v>
      </c>
      <c r="E135">
        <v>0.01501</v>
      </c>
      <c r="F135" s="2">
        <v>115</v>
      </c>
      <c r="G135">
        <f aca="true" t="shared" si="22" ref="G135:G198">D135/F135</f>
        <v>0.007274956521739131</v>
      </c>
      <c r="H135">
        <f aca="true" t="shared" si="23" ref="H135:H188">0.522*EXP(274.7*G135)</f>
        <v>3.8510385509730045</v>
      </c>
      <c r="I135">
        <v>1.7941239750424327</v>
      </c>
      <c r="J135">
        <f t="shared" si="20"/>
        <v>5.624492500000001</v>
      </c>
      <c r="K135">
        <v>83.6978050595238</v>
      </c>
      <c r="L135">
        <v>1.7941239750424327</v>
      </c>
      <c r="M135">
        <f t="shared" si="21"/>
        <v>0.01305217391304348</v>
      </c>
      <c r="P135">
        <f aca="true" t="shared" si="24" ref="P135:P198">(J135*1000*0.0239)</f>
        <v>134.42537075</v>
      </c>
    </row>
    <row r="136" spans="1:16" ht="12.75">
      <c r="A136">
        <v>2001</v>
      </c>
      <c r="B136" t="s">
        <v>20</v>
      </c>
      <c r="C136">
        <v>109</v>
      </c>
      <c r="D136">
        <v>0.69212</v>
      </c>
      <c r="E136">
        <v>0.03828</v>
      </c>
      <c r="F136" s="2">
        <v>115</v>
      </c>
      <c r="G136">
        <f t="shared" si="22"/>
        <v>0.006018434782608695</v>
      </c>
      <c r="H136">
        <f t="shared" si="23"/>
        <v>2.7269297528930028</v>
      </c>
      <c r="I136">
        <v>5.530832803560077</v>
      </c>
      <c r="J136">
        <f t="shared" si="20"/>
        <v>3.03722595</v>
      </c>
      <c r="K136">
        <v>45.19681473214285</v>
      </c>
      <c r="L136">
        <v>5.530832803560077</v>
      </c>
      <c r="M136">
        <f t="shared" si="21"/>
        <v>0.03328695652173914</v>
      </c>
      <c r="P136">
        <f t="shared" si="24"/>
        <v>72.589700205</v>
      </c>
    </row>
    <row r="137" spans="1:16" ht="12.75">
      <c r="A137">
        <v>2001</v>
      </c>
      <c r="B137" t="s">
        <v>20</v>
      </c>
      <c r="C137">
        <v>110</v>
      </c>
      <c r="D137">
        <v>0.60433</v>
      </c>
      <c r="E137">
        <v>0.05156</v>
      </c>
      <c r="F137" s="2">
        <v>115</v>
      </c>
      <c r="G137">
        <f t="shared" si="22"/>
        <v>0.00525504347826087</v>
      </c>
      <c r="H137">
        <f t="shared" si="23"/>
        <v>2.211061578320625</v>
      </c>
      <c r="I137">
        <v>8.531762447669319</v>
      </c>
      <c r="J137">
        <f t="shared" si="20"/>
        <v>2.13730715</v>
      </c>
      <c r="K137">
        <v>31.80516592261904</v>
      </c>
      <c r="L137">
        <v>8.531762447669319</v>
      </c>
      <c r="M137">
        <f t="shared" si="21"/>
        <v>0.04483478260869565</v>
      </c>
      <c r="P137">
        <f t="shared" si="24"/>
        <v>51.08164088499999</v>
      </c>
    </row>
    <row r="138" spans="1:16" ht="12.75">
      <c r="A138">
        <v>2001</v>
      </c>
      <c r="B138" t="s">
        <v>20</v>
      </c>
      <c r="C138">
        <v>111</v>
      </c>
      <c r="D138">
        <v>0.819</v>
      </c>
      <c r="E138">
        <v>0.00885</v>
      </c>
      <c r="F138" s="2">
        <v>115</v>
      </c>
      <c r="G138">
        <f t="shared" si="22"/>
        <v>0.007121739130434782</v>
      </c>
      <c r="H138">
        <f t="shared" si="23"/>
        <v>3.6923165338613506</v>
      </c>
      <c r="I138">
        <v>1.0805860805860807</v>
      </c>
      <c r="J138">
        <f t="shared" si="20"/>
        <v>3.93714475</v>
      </c>
      <c r="K138">
        <v>58.58846354166666</v>
      </c>
      <c r="L138">
        <v>1.0805860805860807</v>
      </c>
      <c r="M138">
        <f t="shared" si="21"/>
        <v>0.007695652173913044</v>
      </c>
      <c r="P138">
        <f t="shared" si="24"/>
        <v>94.097759525</v>
      </c>
    </row>
    <row r="139" spans="1:16" ht="12.75">
      <c r="A139">
        <v>2001</v>
      </c>
      <c r="B139" t="s">
        <v>20</v>
      </c>
      <c r="C139">
        <v>112</v>
      </c>
      <c r="D139">
        <v>0.82575</v>
      </c>
      <c r="E139">
        <v>0.00951</v>
      </c>
      <c r="F139" s="2">
        <v>115</v>
      </c>
      <c r="G139">
        <f t="shared" si="22"/>
        <v>0.007180434782608695</v>
      </c>
      <c r="H139">
        <f t="shared" si="23"/>
        <v>3.7523328642112195</v>
      </c>
      <c r="I139">
        <v>1.1516802906448682</v>
      </c>
      <c r="J139">
        <f t="shared" si="20"/>
        <v>2.9247361</v>
      </c>
      <c r="K139">
        <v>43.52285863095238</v>
      </c>
      <c r="L139">
        <v>1.1516802906448682</v>
      </c>
      <c r="M139">
        <f t="shared" si="21"/>
        <v>0.008269565217391302</v>
      </c>
      <c r="P139">
        <f t="shared" si="24"/>
        <v>69.90119279000001</v>
      </c>
    </row>
    <row r="140" spans="1:16" ht="12.75">
      <c r="A140">
        <v>2001</v>
      </c>
      <c r="B140" t="s">
        <v>20</v>
      </c>
      <c r="C140">
        <v>201</v>
      </c>
      <c r="D140">
        <v>0.66761</v>
      </c>
      <c r="E140">
        <v>0.05085</v>
      </c>
      <c r="F140" s="2">
        <v>115</v>
      </c>
      <c r="G140">
        <f t="shared" si="22"/>
        <v>0.005805304347826087</v>
      </c>
      <c r="H140">
        <f t="shared" si="23"/>
        <v>2.5718601046819463</v>
      </c>
      <c r="I140">
        <v>7.616722337891882</v>
      </c>
      <c r="J140">
        <f aca="true" t="shared" si="25" ref="J140:J171">(K140*60)*1.12/1000</f>
        <v>2.2497970000000005</v>
      </c>
      <c r="K140">
        <v>33.47912202380952</v>
      </c>
      <c r="L140">
        <v>7.616722337891882</v>
      </c>
      <c r="M140">
        <f t="shared" si="21"/>
        <v>0.04421739130434782</v>
      </c>
      <c r="P140">
        <f t="shared" si="24"/>
        <v>53.77014830000002</v>
      </c>
    </row>
    <row r="141" spans="1:16" ht="12.75">
      <c r="A141">
        <v>2001</v>
      </c>
      <c r="B141" t="s">
        <v>20</v>
      </c>
      <c r="C141">
        <v>202</v>
      </c>
      <c r="D141">
        <v>0.65339</v>
      </c>
      <c r="E141">
        <v>0.25898</v>
      </c>
      <c r="F141" s="2">
        <v>115</v>
      </c>
      <c r="G141">
        <f t="shared" si="22"/>
        <v>0.005681652173913043</v>
      </c>
      <c r="H141">
        <f t="shared" si="23"/>
        <v>2.4859680998176077</v>
      </c>
      <c r="I141">
        <v>39.63635807098363</v>
      </c>
      <c r="J141">
        <f t="shared" si="25"/>
        <v>2.9247361</v>
      </c>
      <c r="K141">
        <v>43.52285863095238</v>
      </c>
      <c r="L141">
        <v>39.63635807098363</v>
      </c>
      <c r="M141">
        <f t="shared" si="21"/>
        <v>0.22519999999999996</v>
      </c>
      <c r="P141">
        <f t="shared" si="24"/>
        <v>69.90119279000001</v>
      </c>
    </row>
    <row r="142" spans="1:16" ht="12.75">
      <c r="A142">
        <v>2001</v>
      </c>
      <c r="B142" t="s">
        <v>20</v>
      </c>
      <c r="C142">
        <v>208</v>
      </c>
      <c r="D142">
        <v>0.84116</v>
      </c>
      <c r="E142">
        <v>0.00772</v>
      </c>
      <c r="F142" s="2">
        <v>115</v>
      </c>
      <c r="G142">
        <f t="shared" si="22"/>
        <v>0.007314434782608696</v>
      </c>
      <c r="H142">
        <f t="shared" si="23"/>
        <v>3.893029100497068</v>
      </c>
      <c r="I142">
        <v>0.9177802082837985</v>
      </c>
      <c r="J142">
        <f t="shared" si="25"/>
        <v>4.0496346</v>
      </c>
      <c r="K142">
        <v>60.26241964285713</v>
      </c>
      <c r="L142">
        <v>0.9177802082837985</v>
      </c>
      <c r="M142">
        <f t="shared" si="21"/>
        <v>0.0067130434782608685</v>
      </c>
      <c r="P142">
        <f t="shared" si="24"/>
        <v>96.78626694</v>
      </c>
    </row>
    <row r="143" spans="1:16" ht="12.75">
      <c r="A143">
        <v>2001</v>
      </c>
      <c r="B143" t="s">
        <v>20</v>
      </c>
      <c r="C143">
        <v>209</v>
      </c>
      <c r="D143">
        <v>0.48165</v>
      </c>
      <c r="E143">
        <v>0.12632</v>
      </c>
      <c r="F143" s="2">
        <v>115</v>
      </c>
      <c r="G143">
        <f t="shared" si="22"/>
        <v>0.004188260869565218</v>
      </c>
      <c r="H143">
        <f t="shared" si="23"/>
        <v>1.6494263648024656</v>
      </c>
      <c r="I143">
        <v>26.22651302813246</v>
      </c>
      <c r="J143">
        <f t="shared" si="25"/>
        <v>0.8999188000000002</v>
      </c>
      <c r="K143">
        <v>13.391648809523812</v>
      </c>
      <c r="L143">
        <v>26.22651302813246</v>
      </c>
      <c r="M143">
        <f t="shared" si="21"/>
        <v>0.10984347826086956</v>
      </c>
      <c r="P143">
        <f t="shared" si="24"/>
        <v>21.508059320000008</v>
      </c>
    </row>
    <row r="144" spans="1:16" ht="12.75">
      <c r="A144">
        <v>2001</v>
      </c>
      <c r="B144" t="s">
        <v>20</v>
      </c>
      <c r="C144">
        <v>210</v>
      </c>
      <c r="D144">
        <v>0.70506</v>
      </c>
      <c r="E144">
        <v>0.11739</v>
      </c>
      <c r="F144" s="2">
        <v>115</v>
      </c>
      <c r="G144">
        <f t="shared" si="22"/>
        <v>0.006130956521739131</v>
      </c>
      <c r="H144">
        <f t="shared" si="23"/>
        <v>2.8125345880330928</v>
      </c>
      <c r="I144">
        <v>16.649646838566927</v>
      </c>
      <c r="J144">
        <f t="shared" si="25"/>
        <v>2.2497970000000005</v>
      </c>
      <c r="K144">
        <v>33.47912202380952</v>
      </c>
      <c r="L144">
        <v>16.649646838566927</v>
      </c>
      <c r="M144">
        <f t="shared" si="21"/>
        <v>0.1020782608695652</v>
      </c>
      <c r="P144">
        <f t="shared" si="24"/>
        <v>53.77014830000002</v>
      </c>
    </row>
    <row r="145" spans="1:16" ht="12.75">
      <c r="A145">
        <v>2001</v>
      </c>
      <c r="B145" t="s">
        <v>20</v>
      </c>
      <c r="C145">
        <v>211</v>
      </c>
      <c r="D145">
        <v>0.83624</v>
      </c>
      <c r="E145">
        <v>0.01149</v>
      </c>
      <c r="F145" s="2">
        <v>115</v>
      </c>
      <c r="G145">
        <f t="shared" si="22"/>
        <v>0.007271652173913044</v>
      </c>
      <c r="H145">
        <f t="shared" si="23"/>
        <v>3.8475445325444</v>
      </c>
      <c r="I145">
        <v>1.3740074619726395</v>
      </c>
      <c r="J145">
        <f t="shared" si="25"/>
        <v>2.9247361</v>
      </c>
      <c r="K145">
        <v>43.52285863095238</v>
      </c>
      <c r="L145">
        <v>1.3740074619726395</v>
      </c>
      <c r="M145">
        <f t="shared" si="21"/>
        <v>0.009991304347826087</v>
      </c>
      <c r="P145">
        <f t="shared" si="24"/>
        <v>69.90119279000001</v>
      </c>
    </row>
    <row r="146" spans="1:16" ht="12.75">
      <c r="A146">
        <v>2001</v>
      </c>
      <c r="B146" t="s">
        <v>20</v>
      </c>
      <c r="C146">
        <v>212</v>
      </c>
      <c r="D146">
        <v>0.83664</v>
      </c>
      <c r="E146">
        <v>0.0137</v>
      </c>
      <c r="F146" s="2">
        <v>115</v>
      </c>
      <c r="G146">
        <f t="shared" si="22"/>
        <v>0.0072751304347826095</v>
      </c>
      <c r="H146">
        <f t="shared" si="23"/>
        <v>3.8512225345486386</v>
      </c>
      <c r="I146">
        <v>1.6375023905144386</v>
      </c>
      <c r="J146">
        <f t="shared" si="25"/>
        <v>2.9247361</v>
      </c>
      <c r="K146">
        <v>43.52285863095238</v>
      </c>
      <c r="L146">
        <v>1.6375023905144386</v>
      </c>
      <c r="M146">
        <f t="shared" si="21"/>
        <v>0.01191304347826087</v>
      </c>
      <c r="P146">
        <f t="shared" si="24"/>
        <v>69.90119279000001</v>
      </c>
    </row>
    <row r="147" spans="1:16" ht="12.75">
      <c r="A147">
        <v>2001</v>
      </c>
      <c r="B147" t="s">
        <v>20</v>
      </c>
      <c r="C147">
        <v>301</v>
      </c>
      <c r="D147">
        <v>0.60918</v>
      </c>
      <c r="E147">
        <v>0.05791</v>
      </c>
      <c r="F147" s="2">
        <v>115</v>
      </c>
      <c r="G147">
        <f t="shared" si="22"/>
        <v>0.005297217391304348</v>
      </c>
      <c r="H147">
        <f t="shared" si="23"/>
        <v>2.236826066106699</v>
      </c>
      <c r="I147">
        <v>9.506221478052463</v>
      </c>
      <c r="J147">
        <f t="shared" si="25"/>
        <v>2.6997564</v>
      </c>
      <c r="K147">
        <v>40.174946428571424</v>
      </c>
      <c r="L147">
        <v>9.506221478052463</v>
      </c>
      <c r="M147">
        <f t="shared" si="21"/>
        <v>0.05035652173913044</v>
      </c>
      <c r="P147">
        <f t="shared" si="24"/>
        <v>64.52417796</v>
      </c>
    </row>
    <row r="148" spans="1:16" ht="12.75">
      <c r="A148">
        <v>2001</v>
      </c>
      <c r="B148" t="s">
        <v>20</v>
      </c>
      <c r="C148">
        <v>302</v>
      </c>
      <c r="D148">
        <v>0.74191</v>
      </c>
      <c r="E148">
        <v>0.13916</v>
      </c>
      <c r="F148" s="2">
        <v>115</v>
      </c>
      <c r="G148">
        <f t="shared" si="22"/>
        <v>0.0064513913043478255</v>
      </c>
      <c r="H148">
        <f t="shared" si="23"/>
        <v>3.071326337947293</v>
      </c>
      <c r="I148">
        <v>18.75699208798911</v>
      </c>
      <c r="J148">
        <f t="shared" si="25"/>
        <v>3.93714475</v>
      </c>
      <c r="K148">
        <v>58.58846354166666</v>
      </c>
      <c r="L148">
        <v>18.75699208798911</v>
      </c>
      <c r="M148">
        <f t="shared" si="21"/>
        <v>0.12100869565217391</v>
      </c>
      <c r="P148">
        <f t="shared" si="24"/>
        <v>94.097759525</v>
      </c>
    </row>
    <row r="149" spans="1:16" ht="12.75">
      <c r="A149">
        <v>2001</v>
      </c>
      <c r="B149" t="s">
        <v>20</v>
      </c>
      <c r="C149">
        <v>308</v>
      </c>
      <c r="D149">
        <v>0.83918</v>
      </c>
      <c r="E149">
        <v>0.01162</v>
      </c>
      <c r="F149" s="2">
        <v>115</v>
      </c>
      <c r="G149">
        <f t="shared" si="22"/>
        <v>0.007297217391304348</v>
      </c>
      <c r="H149">
        <f t="shared" si="23"/>
        <v>3.874660035924021</v>
      </c>
      <c r="I149">
        <v>1.3846850496913654</v>
      </c>
      <c r="J149">
        <f t="shared" si="25"/>
        <v>3.599675200000001</v>
      </c>
      <c r="K149">
        <v>53.566595238095246</v>
      </c>
      <c r="L149">
        <v>1.3846850496913654</v>
      </c>
      <c r="M149">
        <f t="shared" si="21"/>
        <v>0.010104347826086957</v>
      </c>
      <c r="P149">
        <f t="shared" si="24"/>
        <v>86.03223728000003</v>
      </c>
    </row>
    <row r="150" spans="1:16" ht="12.75">
      <c r="A150">
        <v>2001</v>
      </c>
      <c r="B150" t="s">
        <v>20</v>
      </c>
      <c r="C150">
        <v>309</v>
      </c>
      <c r="D150">
        <v>0.58235</v>
      </c>
      <c r="E150">
        <v>0.07917</v>
      </c>
      <c r="F150" s="2">
        <v>115</v>
      </c>
      <c r="G150">
        <f t="shared" si="22"/>
        <v>0.0050639130434782615</v>
      </c>
      <c r="H150">
        <f t="shared" si="23"/>
        <v>2.097967925957972</v>
      </c>
      <c r="I150">
        <v>13.594917146046193</v>
      </c>
      <c r="J150">
        <f t="shared" si="25"/>
        <v>0.6749391</v>
      </c>
      <c r="K150">
        <v>10.043736607142856</v>
      </c>
      <c r="L150">
        <v>13.594917146046193</v>
      </c>
      <c r="M150">
        <f t="shared" si="21"/>
        <v>0.06884347826086958</v>
      </c>
      <c r="P150">
        <f t="shared" si="24"/>
        <v>16.13104449</v>
      </c>
    </row>
    <row r="151" spans="1:16" ht="12.75">
      <c r="A151">
        <v>2001</v>
      </c>
      <c r="B151" t="s">
        <v>20</v>
      </c>
      <c r="C151">
        <v>310</v>
      </c>
      <c r="D151">
        <v>0.78014</v>
      </c>
      <c r="E151">
        <v>0.02403</v>
      </c>
      <c r="F151" s="2">
        <v>115</v>
      </c>
      <c r="G151">
        <f t="shared" si="22"/>
        <v>0.006783826086956522</v>
      </c>
      <c r="H151">
        <f t="shared" si="23"/>
        <v>3.3650046164155976</v>
      </c>
      <c r="I151">
        <v>3.0802163714205144</v>
      </c>
      <c r="J151">
        <f t="shared" si="25"/>
        <v>2.6997564</v>
      </c>
      <c r="K151">
        <v>40.174946428571424</v>
      </c>
      <c r="L151">
        <v>3.0802163714205144</v>
      </c>
      <c r="M151">
        <f t="shared" si="21"/>
        <v>0.020895652173913044</v>
      </c>
      <c r="P151">
        <f t="shared" si="24"/>
        <v>64.52417796</v>
      </c>
    </row>
    <row r="152" spans="1:16" ht="12.75">
      <c r="A152">
        <v>2001</v>
      </c>
      <c r="B152" t="s">
        <v>20</v>
      </c>
      <c r="C152">
        <v>311</v>
      </c>
      <c r="D152">
        <v>0.83844</v>
      </c>
      <c r="E152">
        <v>0.00917</v>
      </c>
      <c r="F152" s="2">
        <v>115</v>
      </c>
      <c r="G152">
        <f t="shared" si="22"/>
        <v>0.007290782608695652</v>
      </c>
      <c r="H152">
        <f t="shared" si="23"/>
        <v>3.8678171017597056</v>
      </c>
      <c r="I152">
        <v>1.0936978197605076</v>
      </c>
      <c r="J152">
        <f t="shared" si="25"/>
        <v>4.499594000000001</v>
      </c>
      <c r="K152">
        <v>66.95824404761905</v>
      </c>
      <c r="L152">
        <v>1.0936978197605076</v>
      </c>
      <c r="M152">
        <f>G152*L152</f>
        <v>0.00797391304347826</v>
      </c>
      <c r="P152">
        <f t="shared" si="24"/>
        <v>107.54029660000003</v>
      </c>
    </row>
    <row r="153" spans="1:16" ht="12.75">
      <c r="A153">
        <v>2001</v>
      </c>
      <c r="B153" t="s">
        <v>20</v>
      </c>
      <c r="C153">
        <v>312</v>
      </c>
      <c r="D153">
        <v>0.84398</v>
      </c>
      <c r="E153">
        <v>0.00982</v>
      </c>
      <c r="F153" s="2">
        <v>115</v>
      </c>
      <c r="G153">
        <f t="shared" si="22"/>
        <v>0.00733895652173913</v>
      </c>
      <c r="H153">
        <f t="shared" si="23"/>
        <v>3.9193415408581798</v>
      </c>
      <c r="I153">
        <v>1.1635346809166094</v>
      </c>
      <c r="J153">
        <f t="shared" si="25"/>
        <v>1.9123274499999998</v>
      </c>
      <c r="K153">
        <v>28.45725372023809</v>
      </c>
      <c r="L153">
        <v>1.1635346809166094</v>
      </c>
      <c r="M153">
        <f>G153*L153</f>
        <v>0.008539130434782608</v>
      </c>
      <c r="P153">
        <f t="shared" si="24"/>
        <v>45.704626055</v>
      </c>
    </row>
    <row r="154" spans="1:16" ht="12.75">
      <c r="A154">
        <v>2001</v>
      </c>
      <c r="B154" t="s">
        <v>20</v>
      </c>
      <c r="C154">
        <v>401</v>
      </c>
      <c r="D154">
        <v>0.59594</v>
      </c>
      <c r="E154">
        <v>0.06869</v>
      </c>
      <c r="F154" s="2">
        <v>115</v>
      </c>
      <c r="G154">
        <f t="shared" si="22"/>
        <v>0.005182086956521739</v>
      </c>
      <c r="H154">
        <f t="shared" si="23"/>
        <v>2.1671904298138966</v>
      </c>
      <c r="I154">
        <v>11.526328153840991</v>
      </c>
      <c r="J154">
        <f t="shared" si="25"/>
        <v>2.3622868500000003</v>
      </c>
      <c r="K154">
        <v>35.153078125</v>
      </c>
      <c r="L154">
        <v>11.526328153840991</v>
      </c>
      <c r="M154">
        <f>G154*L154</f>
        <v>0.0597304347826087</v>
      </c>
      <c r="P154">
        <f t="shared" si="24"/>
        <v>56.45865571500001</v>
      </c>
    </row>
    <row r="155" spans="1:16" ht="12.75">
      <c r="A155">
        <v>2001</v>
      </c>
      <c r="B155" t="s">
        <v>20</v>
      </c>
      <c r="C155">
        <v>402</v>
      </c>
      <c r="D155">
        <v>0.83572</v>
      </c>
      <c r="E155">
        <v>0.01269</v>
      </c>
      <c r="F155" s="2">
        <v>115</v>
      </c>
      <c r="G155">
        <f t="shared" si="22"/>
        <v>0.0072671304347826085</v>
      </c>
      <c r="H155">
        <f t="shared" si="23"/>
        <v>3.8427683807333315</v>
      </c>
      <c r="I155">
        <v>1.5184511558895324</v>
      </c>
      <c r="J155">
        <f t="shared" si="25"/>
        <v>3.8246548999999996</v>
      </c>
      <c r="K155">
        <v>56.91450744047618</v>
      </c>
      <c r="L155">
        <v>1.5184511558895324</v>
      </c>
      <c r="M155">
        <f>G155*L155</f>
        <v>0.011034782608695651</v>
      </c>
      <c r="P155">
        <f t="shared" si="24"/>
        <v>91.40925211</v>
      </c>
    </row>
    <row r="156" spans="1:16" ht="12.75">
      <c r="A156">
        <v>2001</v>
      </c>
      <c r="B156" t="s">
        <v>20</v>
      </c>
      <c r="C156">
        <v>408</v>
      </c>
      <c r="D156">
        <v>0.85084</v>
      </c>
      <c r="E156">
        <v>0.00553</v>
      </c>
      <c r="F156" s="2">
        <v>115</v>
      </c>
      <c r="G156">
        <f t="shared" si="22"/>
        <v>0.007398608695652174</v>
      </c>
      <c r="H156">
        <f t="shared" si="23"/>
        <v>3.984094732175488</v>
      </c>
      <c r="I156">
        <v>0.6499459357811105</v>
      </c>
      <c r="J156">
        <f t="shared" si="25"/>
        <v>3.93714475</v>
      </c>
      <c r="K156">
        <v>58.58846354166666</v>
      </c>
      <c r="L156">
        <v>0.6499459357811105</v>
      </c>
      <c r="M156">
        <f>G156*L156</f>
        <v>0.004808695652173914</v>
      </c>
      <c r="P156">
        <f t="shared" si="24"/>
        <v>94.097759525</v>
      </c>
    </row>
    <row r="157" spans="1:16" ht="12.75">
      <c r="A157">
        <v>2001</v>
      </c>
      <c r="B157" t="s">
        <v>20</v>
      </c>
      <c r="C157">
        <v>409</v>
      </c>
      <c r="D157">
        <v>0.16583</v>
      </c>
      <c r="E157">
        <v>0.19985</v>
      </c>
      <c r="F157" s="2">
        <v>115</v>
      </c>
      <c r="G157">
        <f t="shared" si="22"/>
        <v>0.0014420000000000001</v>
      </c>
      <c r="H157">
        <f t="shared" si="23"/>
        <v>0.7757148473393665</v>
      </c>
      <c r="J157">
        <f t="shared" si="25"/>
        <v>1.01240865</v>
      </c>
      <c r="K157">
        <v>15.065604910714283</v>
      </c>
      <c r="P157">
        <f t="shared" si="24"/>
        <v>24.196566735</v>
      </c>
    </row>
    <row r="158" spans="1:16" ht="12.75">
      <c r="A158">
        <v>2001</v>
      </c>
      <c r="B158" t="s">
        <v>20</v>
      </c>
      <c r="C158">
        <v>410</v>
      </c>
      <c r="D158">
        <v>0.75309</v>
      </c>
      <c r="E158">
        <v>0.05205</v>
      </c>
      <c r="F158" s="2">
        <v>115</v>
      </c>
      <c r="G158">
        <f t="shared" si="22"/>
        <v>0.006548608695652174</v>
      </c>
      <c r="H158">
        <f t="shared" si="23"/>
        <v>3.1544530385744105</v>
      </c>
      <c r="I158">
        <v>6.911524518981794</v>
      </c>
      <c r="J158">
        <f t="shared" si="25"/>
        <v>2.3622868500000003</v>
      </c>
      <c r="K158">
        <v>35.153078125</v>
      </c>
      <c r="L158">
        <v>6.911524518981794</v>
      </c>
      <c r="M158">
        <f aca="true" t="shared" si="26" ref="M158:M189">G158*L158</f>
        <v>0.04526086956521739</v>
      </c>
      <c r="P158">
        <f t="shared" si="24"/>
        <v>56.45865571500001</v>
      </c>
    </row>
    <row r="159" spans="1:16" ht="12.75">
      <c r="A159">
        <v>2001</v>
      </c>
      <c r="B159" t="s">
        <v>20</v>
      </c>
      <c r="C159">
        <v>411</v>
      </c>
      <c r="D159">
        <v>0.83951</v>
      </c>
      <c r="E159">
        <v>0.00618</v>
      </c>
      <c r="F159" s="2">
        <v>115</v>
      </c>
      <c r="G159">
        <f t="shared" si="22"/>
        <v>0.007300086956521739</v>
      </c>
      <c r="H159">
        <f t="shared" si="23"/>
        <v>3.877715516618908</v>
      </c>
      <c r="I159">
        <v>0.7361437028742956</v>
      </c>
      <c r="J159">
        <f t="shared" si="25"/>
        <v>2.9247361</v>
      </c>
      <c r="K159">
        <v>43.52285863095238</v>
      </c>
      <c r="L159">
        <v>0.7361437028742956</v>
      </c>
      <c r="M159">
        <f t="shared" si="26"/>
        <v>0.00537391304347826</v>
      </c>
      <c r="P159">
        <f t="shared" si="24"/>
        <v>69.90119279000001</v>
      </c>
    </row>
    <row r="160" spans="1:16" ht="12.75">
      <c r="A160">
        <v>2001</v>
      </c>
      <c r="B160" t="s">
        <v>20</v>
      </c>
      <c r="C160">
        <v>412</v>
      </c>
      <c r="D160">
        <v>0.84957</v>
      </c>
      <c r="E160">
        <v>0.00471</v>
      </c>
      <c r="F160" s="2">
        <v>115</v>
      </c>
      <c r="G160">
        <f t="shared" si="22"/>
        <v>0.007387565217391305</v>
      </c>
      <c r="H160">
        <f t="shared" si="23"/>
        <v>3.972026723447586</v>
      </c>
      <c r="I160">
        <v>0.5543981072777993</v>
      </c>
      <c r="J160">
        <f t="shared" si="25"/>
        <v>2.3622868500000003</v>
      </c>
      <c r="K160">
        <v>35.153078125</v>
      </c>
      <c r="L160">
        <v>0.5543981072777993</v>
      </c>
      <c r="M160">
        <f t="shared" si="26"/>
        <v>0.004095652173913043</v>
      </c>
      <c r="P160">
        <f t="shared" si="24"/>
        <v>56.45865571500001</v>
      </c>
    </row>
    <row r="161" spans="1:16" ht="12.75">
      <c r="A161">
        <v>2001</v>
      </c>
      <c r="B161" t="s">
        <v>21</v>
      </c>
      <c r="C161">
        <v>101</v>
      </c>
      <c r="D161">
        <v>0.1987</v>
      </c>
      <c r="E161">
        <v>0.025152</v>
      </c>
      <c r="F161" s="2">
        <v>55</v>
      </c>
      <c r="G161">
        <f t="shared" si="22"/>
        <v>0.0036127272727272727</v>
      </c>
      <c r="H161">
        <f t="shared" si="23"/>
        <v>1.4082228096672829</v>
      </c>
      <c r="I161">
        <v>12.65827881227982</v>
      </c>
      <c r="J161">
        <f t="shared" si="25"/>
        <v>1.7110125</v>
      </c>
      <c r="K161">
        <v>25.461495535714285</v>
      </c>
      <c r="L161">
        <v>12.65827881227982</v>
      </c>
      <c r="M161">
        <f t="shared" si="26"/>
        <v>0.04573090909090909</v>
      </c>
      <c r="P161">
        <f t="shared" si="24"/>
        <v>40.89319875</v>
      </c>
    </row>
    <row r="162" spans="1:16" ht="12.75">
      <c r="A162">
        <v>2001</v>
      </c>
      <c r="B162" t="s">
        <v>21</v>
      </c>
      <c r="C162">
        <v>102</v>
      </c>
      <c r="D162">
        <v>0.27033</v>
      </c>
      <c r="E162">
        <v>0.065175</v>
      </c>
      <c r="F162" s="2">
        <v>55</v>
      </c>
      <c r="G162">
        <f t="shared" si="22"/>
        <v>0.00491509090909091</v>
      </c>
      <c r="H162">
        <f t="shared" si="23"/>
        <v>2.0139294857199013</v>
      </c>
      <c r="I162">
        <v>24.10942181777827</v>
      </c>
      <c r="J162">
        <f t="shared" si="25"/>
        <v>1.0266075</v>
      </c>
      <c r="K162">
        <v>15.276897321428569</v>
      </c>
      <c r="L162">
        <v>24.10942181777827</v>
      </c>
      <c r="M162">
        <f t="shared" si="26"/>
        <v>0.11850000000000001</v>
      </c>
      <c r="P162">
        <f t="shared" si="24"/>
        <v>24.53591925</v>
      </c>
    </row>
    <row r="163" spans="1:16" ht="12.75">
      <c r="A163">
        <v>2001</v>
      </c>
      <c r="B163" t="s">
        <v>21</v>
      </c>
      <c r="C163">
        <v>103</v>
      </c>
      <c r="D163">
        <v>0.30431</v>
      </c>
      <c r="E163">
        <v>0.046905</v>
      </c>
      <c r="F163" s="2">
        <v>55</v>
      </c>
      <c r="G163">
        <f t="shared" si="22"/>
        <v>0.005532909090909091</v>
      </c>
      <c r="H163">
        <f t="shared" si="23"/>
        <v>2.3864393328611397</v>
      </c>
      <c r="I163">
        <v>15.413558542275968</v>
      </c>
      <c r="J163">
        <f t="shared" si="25"/>
        <v>1.9391475</v>
      </c>
      <c r="K163">
        <v>28.856361607142855</v>
      </c>
      <c r="L163">
        <v>15.413558542275968</v>
      </c>
      <c r="M163">
        <f t="shared" si="26"/>
        <v>0.08528181818181818</v>
      </c>
      <c r="P163">
        <f t="shared" si="24"/>
        <v>46.345625250000005</v>
      </c>
    </row>
    <row r="164" spans="1:16" ht="12.75">
      <c r="A164">
        <v>2001</v>
      </c>
      <c r="B164" t="s">
        <v>21</v>
      </c>
      <c r="C164">
        <v>104</v>
      </c>
      <c r="D164">
        <v>0.4204</v>
      </c>
      <c r="E164">
        <v>0.099147</v>
      </c>
      <c r="F164" s="2">
        <v>55</v>
      </c>
      <c r="G164">
        <f t="shared" si="22"/>
        <v>0.007643636363636364</v>
      </c>
      <c r="H164">
        <f t="shared" si="23"/>
        <v>4.261491506886673</v>
      </c>
      <c r="I164">
        <v>23.58396764985728</v>
      </c>
      <c r="J164">
        <f t="shared" si="25"/>
        <v>2.6235524999999997</v>
      </c>
      <c r="K164">
        <v>39.040959821428565</v>
      </c>
      <c r="L164">
        <v>23.58396764985728</v>
      </c>
      <c r="M164">
        <f t="shared" si="26"/>
        <v>0.18026727272727272</v>
      </c>
      <c r="P164">
        <f t="shared" si="24"/>
        <v>62.702904749999995</v>
      </c>
    </row>
    <row r="165" spans="1:16" ht="12.75">
      <c r="A165">
        <v>2001</v>
      </c>
      <c r="B165" t="s">
        <v>21</v>
      </c>
      <c r="C165">
        <v>105</v>
      </c>
      <c r="D165">
        <v>0.29606</v>
      </c>
      <c r="E165">
        <v>0.033467</v>
      </c>
      <c r="F165" s="2">
        <v>55</v>
      </c>
      <c r="G165">
        <f t="shared" si="22"/>
        <v>0.005382909090909091</v>
      </c>
      <c r="H165">
        <f t="shared" si="23"/>
        <v>2.2901044689930616</v>
      </c>
      <c r="I165">
        <v>11.304127541714516</v>
      </c>
      <c r="J165">
        <f t="shared" si="25"/>
        <v>1.2547425</v>
      </c>
      <c r="K165">
        <v>18.67176339285714</v>
      </c>
      <c r="L165">
        <v>11.304127541714516</v>
      </c>
      <c r="M165">
        <f t="shared" si="26"/>
        <v>0.0608490909090909</v>
      </c>
      <c r="P165">
        <f t="shared" si="24"/>
        <v>29.988345750000004</v>
      </c>
    </row>
    <row r="166" spans="1:16" ht="12.75">
      <c r="A166">
        <v>2001</v>
      </c>
      <c r="B166" t="s">
        <v>21</v>
      </c>
      <c r="C166">
        <v>106</v>
      </c>
      <c r="D166">
        <v>0.42513</v>
      </c>
      <c r="E166">
        <v>0.066148</v>
      </c>
      <c r="F166" s="2">
        <v>55</v>
      </c>
      <c r="G166">
        <f t="shared" si="22"/>
        <v>0.007729636363636364</v>
      </c>
      <c r="H166">
        <f t="shared" si="23"/>
        <v>4.363364429776357</v>
      </c>
      <c r="I166">
        <v>15.559475925011174</v>
      </c>
      <c r="J166">
        <f t="shared" si="25"/>
        <v>1.596945</v>
      </c>
      <c r="K166">
        <v>23.7640625</v>
      </c>
      <c r="L166">
        <v>15.559475925011174</v>
      </c>
      <c r="M166">
        <f t="shared" si="26"/>
        <v>0.12026909090909092</v>
      </c>
      <c r="P166">
        <f t="shared" si="24"/>
        <v>38.1669855</v>
      </c>
    </row>
    <row r="167" spans="1:16" ht="12.75">
      <c r="A167">
        <v>2001</v>
      </c>
      <c r="B167" t="s">
        <v>21</v>
      </c>
      <c r="C167">
        <v>107</v>
      </c>
      <c r="D167">
        <v>0.36501</v>
      </c>
      <c r="E167">
        <v>0.044332</v>
      </c>
      <c r="F167" s="2">
        <v>55</v>
      </c>
      <c r="G167">
        <f t="shared" si="22"/>
        <v>0.006636545454545455</v>
      </c>
      <c r="H167">
        <f t="shared" si="23"/>
        <v>3.2315805285076173</v>
      </c>
      <c r="I167">
        <v>12.145420673406209</v>
      </c>
      <c r="J167">
        <f t="shared" si="25"/>
        <v>3.0798225</v>
      </c>
      <c r="K167">
        <v>45.83069196428571</v>
      </c>
      <c r="L167">
        <v>12.145420673406209</v>
      </c>
      <c r="M167">
        <f t="shared" si="26"/>
        <v>0.08060363636363638</v>
      </c>
      <c r="P167">
        <f t="shared" si="24"/>
        <v>73.60775775</v>
      </c>
    </row>
    <row r="168" spans="1:16" ht="12.75">
      <c r="A168">
        <v>2001</v>
      </c>
      <c r="B168" t="s">
        <v>21</v>
      </c>
      <c r="C168">
        <v>201</v>
      </c>
      <c r="D168">
        <v>0.21876</v>
      </c>
      <c r="E168">
        <v>0.051274</v>
      </c>
      <c r="F168" s="2">
        <v>55</v>
      </c>
      <c r="G168">
        <f t="shared" si="22"/>
        <v>0.003977454545454545</v>
      </c>
      <c r="H168">
        <f t="shared" si="23"/>
        <v>1.5566235312902768</v>
      </c>
      <c r="I168">
        <v>23.438471384165293</v>
      </c>
      <c r="J168">
        <f t="shared" si="25"/>
        <v>1.2547425</v>
      </c>
      <c r="K168">
        <v>18.67176339285714</v>
      </c>
      <c r="L168">
        <v>23.438471384165293</v>
      </c>
      <c r="M168">
        <f t="shared" si="26"/>
        <v>0.09322545454545453</v>
      </c>
      <c r="P168">
        <f t="shared" si="24"/>
        <v>29.988345750000004</v>
      </c>
    </row>
    <row r="169" spans="1:16" ht="12.75">
      <c r="A169">
        <v>2001</v>
      </c>
      <c r="B169" t="s">
        <v>21</v>
      </c>
      <c r="C169">
        <v>202</v>
      </c>
      <c r="D169">
        <v>0.42808</v>
      </c>
      <c r="E169">
        <v>0.026845</v>
      </c>
      <c r="F169" s="2">
        <v>55</v>
      </c>
      <c r="G169">
        <f t="shared" si="22"/>
        <v>0.007783272727272727</v>
      </c>
      <c r="H169">
        <f t="shared" si="23"/>
        <v>4.428129796482998</v>
      </c>
      <c r="I169">
        <v>6.271024107643432</v>
      </c>
      <c r="J169">
        <f t="shared" si="25"/>
        <v>2.1672825000000007</v>
      </c>
      <c r="K169">
        <v>32.25122767857143</v>
      </c>
      <c r="L169">
        <v>6.271024107643432</v>
      </c>
      <c r="M169">
        <f t="shared" si="26"/>
        <v>0.04880909090909091</v>
      </c>
      <c r="P169">
        <f t="shared" si="24"/>
        <v>51.79805175000002</v>
      </c>
    </row>
    <row r="170" spans="1:16" ht="12.75">
      <c r="A170">
        <v>2001</v>
      </c>
      <c r="B170" t="s">
        <v>21</v>
      </c>
      <c r="C170">
        <v>203</v>
      </c>
      <c r="D170">
        <v>0.34224</v>
      </c>
      <c r="E170">
        <v>0.062155</v>
      </c>
      <c r="F170" s="2">
        <v>55</v>
      </c>
      <c r="G170">
        <f t="shared" si="22"/>
        <v>0.0062225454545454546</v>
      </c>
      <c r="H170">
        <f t="shared" si="23"/>
        <v>2.884194174263099</v>
      </c>
      <c r="I170">
        <v>18.161231884057973</v>
      </c>
      <c r="J170">
        <f t="shared" si="25"/>
        <v>1.7110125</v>
      </c>
      <c r="K170">
        <v>25.461495535714285</v>
      </c>
      <c r="L170">
        <v>18.161231884057973</v>
      </c>
      <c r="M170">
        <f t="shared" si="26"/>
        <v>0.11300909090909092</v>
      </c>
      <c r="P170">
        <f t="shared" si="24"/>
        <v>40.89319875</v>
      </c>
    </row>
    <row r="171" spans="1:16" ht="12.75">
      <c r="A171">
        <v>2001</v>
      </c>
      <c r="B171" t="s">
        <v>21</v>
      </c>
      <c r="C171">
        <v>204</v>
      </c>
      <c r="D171">
        <v>0.2956</v>
      </c>
      <c r="E171">
        <v>0.082181</v>
      </c>
      <c r="F171" s="2">
        <v>55</v>
      </c>
      <c r="G171">
        <f t="shared" si="22"/>
        <v>0.005374545454545454</v>
      </c>
      <c r="H171">
        <f t="shared" si="23"/>
        <v>2.2848490142861144</v>
      </c>
      <c r="I171">
        <v>27.801420838971584</v>
      </c>
      <c r="J171">
        <f t="shared" si="25"/>
        <v>1.82508</v>
      </c>
      <c r="K171">
        <v>27.158928571428568</v>
      </c>
      <c r="L171">
        <v>27.801420838971584</v>
      </c>
      <c r="M171">
        <f t="shared" si="26"/>
        <v>0.14942</v>
      </c>
      <c r="P171">
        <f t="shared" si="24"/>
        <v>43.619412</v>
      </c>
    </row>
    <row r="172" spans="1:16" ht="12.75">
      <c r="A172">
        <v>2001</v>
      </c>
      <c r="B172" t="s">
        <v>21</v>
      </c>
      <c r="C172">
        <v>205</v>
      </c>
      <c r="D172">
        <v>0.33575</v>
      </c>
      <c r="E172">
        <v>0.097595</v>
      </c>
      <c r="F172" s="2">
        <v>55</v>
      </c>
      <c r="G172">
        <f t="shared" si="22"/>
        <v>0.0061045454545454545</v>
      </c>
      <c r="H172">
        <f t="shared" si="23"/>
        <v>2.7922031543270234</v>
      </c>
      <c r="I172">
        <v>29.06775874906925</v>
      </c>
      <c r="J172">
        <f aca="true" t="shared" si="27" ref="J172:J183">(K172*60)*1.12/1000</f>
        <v>2.1672825000000007</v>
      </c>
      <c r="K172">
        <v>32.25122767857143</v>
      </c>
      <c r="L172">
        <v>29.06775874906925</v>
      </c>
      <c r="M172">
        <f t="shared" si="26"/>
        <v>0.17744545454545455</v>
      </c>
      <c r="P172">
        <f t="shared" si="24"/>
        <v>51.79805175000002</v>
      </c>
    </row>
    <row r="173" spans="1:16" ht="12.75">
      <c r="A173">
        <v>2001</v>
      </c>
      <c r="B173" t="s">
        <v>21</v>
      </c>
      <c r="C173">
        <v>206</v>
      </c>
      <c r="D173">
        <v>0.23104</v>
      </c>
      <c r="E173">
        <v>0.040529</v>
      </c>
      <c r="F173" s="2">
        <v>55</v>
      </c>
      <c r="G173">
        <f t="shared" si="22"/>
        <v>0.004200727272727273</v>
      </c>
      <c r="H173">
        <f t="shared" si="23"/>
        <v>1.6550845426866645</v>
      </c>
      <c r="I173">
        <v>17.541984072022164</v>
      </c>
      <c r="J173">
        <f t="shared" si="27"/>
        <v>1.3688099999999999</v>
      </c>
      <c r="K173">
        <v>20.369196428571424</v>
      </c>
      <c r="L173">
        <v>17.541984072022164</v>
      </c>
      <c r="M173">
        <f t="shared" si="26"/>
        <v>0.07368909090909093</v>
      </c>
      <c r="P173">
        <f t="shared" si="24"/>
        <v>32.714559</v>
      </c>
    </row>
    <row r="174" spans="1:16" ht="12.75">
      <c r="A174">
        <v>2001</v>
      </c>
      <c r="B174" t="s">
        <v>21</v>
      </c>
      <c r="C174">
        <v>207</v>
      </c>
      <c r="D174">
        <v>0.10492</v>
      </c>
      <c r="E174">
        <v>0.048062</v>
      </c>
      <c r="F174" s="2">
        <v>55</v>
      </c>
      <c r="G174">
        <f t="shared" si="22"/>
        <v>0.0019076363636363635</v>
      </c>
      <c r="H174">
        <f t="shared" si="23"/>
        <v>0.8815619673400272</v>
      </c>
      <c r="I174">
        <v>45.808234845596644</v>
      </c>
      <c r="J174">
        <f t="shared" si="27"/>
        <v>0.34220249999999997</v>
      </c>
      <c r="K174">
        <v>5.092299107142856</v>
      </c>
      <c r="L174">
        <v>45.808234845596644</v>
      </c>
      <c r="M174">
        <f t="shared" si="26"/>
        <v>0.08738545454545454</v>
      </c>
      <c r="P174">
        <f t="shared" si="24"/>
        <v>8.17863975</v>
      </c>
    </row>
    <row r="175" spans="1:16" ht="12.75">
      <c r="A175">
        <v>2001</v>
      </c>
      <c r="B175" t="s">
        <v>21</v>
      </c>
      <c r="C175">
        <v>301</v>
      </c>
      <c r="D175">
        <v>0.19404</v>
      </c>
      <c r="E175">
        <v>0.034275</v>
      </c>
      <c r="F175" s="2">
        <v>55</v>
      </c>
      <c r="G175">
        <f t="shared" si="22"/>
        <v>0.003528</v>
      </c>
      <c r="H175">
        <f t="shared" si="23"/>
        <v>1.3758254921464481</v>
      </c>
      <c r="I175">
        <v>17.663883735312307</v>
      </c>
      <c r="J175">
        <f t="shared" si="27"/>
        <v>1.2547425</v>
      </c>
      <c r="K175">
        <v>18.67176339285714</v>
      </c>
      <c r="L175">
        <v>17.663883735312307</v>
      </c>
      <c r="M175">
        <f t="shared" si="26"/>
        <v>0.06231818181818182</v>
      </c>
      <c r="P175">
        <f t="shared" si="24"/>
        <v>29.988345750000004</v>
      </c>
    </row>
    <row r="176" spans="1:16" ht="12.75">
      <c r="A176">
        <v>2001</v>
      </c>
      <c r="B176" t="s">
        <v>21</v>
      </c>
      <c r="C176">
        <v>302</v>
      </c>
      <c r="D176">
        <v>0.38422</v>
      </c>
      <c r="E176">
        <v>0.086237</v>
      </c>
      <c r="F176" s="2">
        <v>55</v>
      </c>
      <c r="G176">
        <f t="shared" si="22"/>
        <v>0.006985818181818182</v>
      </c>
      <c r="H176">
        <f t="shared" si="23"/>
        <v>3.556996693697609</v>
      </c>
      <c r="I176">
        <v>22.4446931445526</v>
      </c>
      <c r="J176">
        <f t="shared" si="27"/>
        <v>2.053215</v>
      </c>
      <c r="K176">
        <v>30.553794642857138</v>
      </c>
      <c r="L176">
        <v>22.4446931445526</v>
      </c>
      <c r="M176">
        <f t="shared" si="26"/>
        <v>0.15679454545454544</v>
      </c>
      <c r="P176">
        <f t="shared" si="24"/>
        <v>49.0718385</v>
      </c>
    </row>
    <row r="177" spans="1:16" ht="12.75">
      <c r="A177">
        <v>2001</v>
      </c>
      <c r="B177" t="s">
        <v>21</v>
      </c>
      <c r="C177">
        <v>303</v>
      </c>
      <c r="D177">
        <v>0.19603</v>
      </c>
      <c r="E177">
        <v>0.08974</v>
      </c>
      <c r="F177" s="2">
        <v>55</v>
      </c>
      <c r="G177">
        <f t="shared" si="22"/>
        <v>0.0035641818181818183</v>
      </c>
      <c r="H177">
        <f t="shared" si="23"/>
        <v>1.3895682041067092</v>
      </c>
      <c r="I177">
        <v>45.778707340713154</v>
      </c>
      <c r="J177">
        <f t="shared" si="27"/>
        <v>1.0266075</v>
      </c>
      <c r="K177">
        <v>15.276897321428569</v>
      </c>
      <c r="L177">
        <v>45.778707340713154</v>
      </c>
      <c r="M177">
        <f t="shared" si="26"/>
        <v>0.16316363636363637</v>
      </c>
      <c r="P177">
        <f t="shared" si="24"/>
        <v>24.53591925</v>
      </c>
    </row>
    <row r="178" spans="1:16" ht="12.75">
      <c r="A178">
        <v>2001</v>
      </c>
      <c r="B178" t="s">
        <v>21</v>
      </c>
      <c r="C178">
        <v>304</v>
      </c>
      <c r="D178">
        <v>0.27284</v>
      </c>
      <c r="E178">
        <v>0.064698</v>
      </c>
      <c r="F178" s="2">
        <v>55</v>
      </c>
      <c r="G178">
        <f t="shared" si="22"/>
        <v>0.004960727272727273</v>
      </c>
      <c r="H178">
        <f t="shared" si="23"/>
        <v>2.039335645241358</v>
      </c>
      <c r="I178">
        <v>23.71279870986659</v>
      </c>
      <c r="J178">
        <f t="shared" si="27"/>
        <v>1.0266075</v>
      </c>
      <c r="K178">
        <v>15.276897321428569</v>
      </c>
      <c r="L178">
        <v>23.71279870986659</v>
      </c>
      <c r="M178">
        <f t="shared" si="26"/>
        <v>0.11763272727272728</v>
      </c>
      <c r="P178">
        <f t="shared" si="24"/>
        <v>24.53591925</v>
      </c>
    </row>
    <row r="179" spans="1:16" ht="12.75">
      <c r="A179">
        <v>2001</v>
      </c>
      <c r="B179" t="s">
        <v>21</v>
      </c>
      <c r="C179">
        <v>305</v>
      </c>
      <c r="D179">
        <v>0.37007</v>
      </c>
      <c r="E179">
        <v>0.091685</v>
      </c>
      <c r="F179" s="2">
        <v>55</v>
      </c>
      <c r="G179">
        <f t="shared" si="22"/>
        <v>0.006728545454545455</v>
      </c>
      <c r="H179">
        <f t="shared" si="23"/>
        <v>3.314291069006432</v>
      </c>
      <c r="I179">
        <v>24.775042559515768</v>
      </c>
      <c r="J179">
        <f t="shared" si="27"/>
        <v>2.3954175</v>
      </c>
      <c r="K179">
        <v>35.64609375</v>
      </c>
      <c r="L179">
        <v>24.775042559515768</v>
      </c>
      <c r="M179">
        <f t="shared" si="26"/>
        <v>0.16670000000000001</v>
      </c>
      <c r="P179">
        <f t="shared" si="24"/>
        <v>57.25047825</v>
      </c>
    </row>
    <row r="180" spans="1:16" ht="12.75">
      <c r="A180">
        <v>2001</v>
      </c>
      <c r="B180" t="s">
        <v>21</v>
      </c>
      <c r="C180">
        <v>306</v>
      </c>
      <c r="D180">
        <v>0.29042</v>
      </c>
      <c r="E180">
        <v>0.079733</v>
      </c>
      <c r="F180" s="2">
        <v>55</v>
      </c>
      <c r="G180">
        <f t="shared" si="22"/>
        <v>0.005280363636363637</v>
      </c>
      <c r="H180">
        <f t="shared" si="23"/>
        <v>2.226494108755528</v>
      </c>
      <c r="I180">
        <v>27.454376420356724</v>
      </c>
      <c r="J180">
        <f t="shared" si="27"/>
        <v>1.7110125</v>
      </c>
      <c r="K180">
        <v>25.461495535714285</v>
      </c>
      <c r="L180">
        <v>27.454376420356724</v>
      </c>
      <c r="M180">
        <f t="shared" si="26"/>
        <v>0.1449690909090909</v>
      </c>
      <c r="P180">
        <f t="shared" si="24"/>
        <v>40.89319875</v>
      </c>
    </row>
    <row r="181" spans="1:16" ht="12.75">
      <c r="A181">
        <v>2001</v>
      </c>
      <c r="B181" t="s">
        <v>21</v>
      </c>
      <c r="C181">
        <v>307</v>
      </c>
      <c r="D181">
        <v>0.32894</v>
      </c>
      <c r="E181">
        <v>0.040119</v>
      </c>
      <c r="F181" s="2">
        <v>55</v>
      </c>
      <c r="G181">
        <f t="shared" si="22"/>
        <v>0.005980727272727273</v>
      </c>
      <c r="H181">
        <f t="shared" si="23"/>
        <v>2.6988293116844244</v>
      </c>
      <c r="I181">
        <v>12.19644920046209</v>
      </c>
      <c r="J181">
        <f t="shared" si="27"/>
        <v>1.3688099999999999</v>
      </c>
      <c r="K181">
        <v>20.369196428571424</v>
      </c>
      <c r="L181">
        <v>12.19644920046209</v>
      </c>
      <c r="M181">
        <f t="shared" si="26"/>
        <v>0.07294363636363636</v>
      </c>
      <c r="P181">
        <f t="shared" si="24"/>
        <v>32.714559</v>
      </c>
    </row>
    <row r="182" spans="1:16" ht="12.75">
      <c r="A182">
        <v>2001</v>
      </c>
      <c r="B182" t="s">
        <v>21</v>
      </c>
      <c r="C182">
        <v>401</v>
      </c>
      <c r="D182">
        <v>0.22945</v>
      </c>
      <c r="E182">
        <v>0.077168</v>
      </c>
      <c r="F182" s="2">
        <v>55</v>
      </c>
      <c r="G182">
        <f t="shared" si="22"/>
        <v>0.004171818181818182</v>
      </c>
      <c r="H182">
        <f t="shared" si="23"/>
        <v>1.6419930254814241</v>
      </c>
      <c r="I182">
        <v>33.63172804532578</v>
      </c>
      <c r="J182">
        <f t="shared" si="27"/>
        <v>1.1406749999999999</v>
      </c>
      <c r="K182">
        <v>16.974330357142854</v>
      </c>
      <c r="L182">
        <v>33.63172804532578</v>
      </c>
      <c r="M182">
        <f t="shared" si="26"/>
        <v>0.14030545454545454</v>
      </c>
      <c r="P182">
        <f t="shared" si="24"/>
        <v>27.2621325</v>
      </c>
    </row>
    <row r="183" spans="1:16" ht="12.75">
      <c r="A183">
        <v>2001</v>
      </c>
      <c r="B183" t="s">
        <v>21</v>
      </c>
      <c r="C183">
        <v>402</v>
      </c>
      <c r="D183">
        <v>0.29524</v>
      </c>
      <c r="E183">
        <v>0.053967</v>
      </c>
      <c r="F183" s="2">
        <v>55</v>
      </c>
      <c r="G183">
        <f t="shared" si="22"/>
        <v>0.005368</v>
      </c>
      <c r="H183">
        <f t="shared" si="23"/>
        <v>2.2807444638442975</v>
      </c>
      <c r="I183">
        <v>18.279027232082374</v>
      </c>
      <c r="J183">
        <f t="shared" si="27"/>
        <v>1.2547425</v>
      </c>
      <c r="K183">
        <v>18.67176339285714</v>
      </c>
      <c r="L183">
        <v>18.279027232082374</v>
      </c>
      <c r="M183">
        <f t="shared" si="26"/>
        <v>0.09812181818181819</v>
      </c>
      <c r="P183">
        <f t="shared" si="24"/>
        <v>29.988345750000004</v>
      </c>
    </row>
    <row r="184" spans="1:13" ht="12.75">
      <c r="A184">
        <v>2001</v>
      </c>
      <c r="B184" t="s">
        <v>21</v>
      </c>
      <c r="C184">
        <v>403</v>
      </c>
      <c r="D184">
        <v>0.23227</v>
      </c>
      <c r="E184">
        <v>0.038708</v>
      </c>
      <c r="F184" s="2">
        <v>55</v>
      </c>
      <c r="G184">
        <f t="shared" si="22"/>
        <v>0.004223090909090909</v>
      </c>
      <c r="H184">
        <f t="shared" si="23"/>
        <v>1.6652835040290437</v>
      </c>
      <c r="I184">
        <v>16.665088044086623</v>
      </c>
      <c r="L184">
        <v>16.665088044086623</v>
      </c>
      <c r="M184">
        <f t="shared" si="26"/>
        <v>0.07037818181818181</v>
      </c>
    </row>
    <row r="185" spans="1:16" ht="12.75">
      <c r="A185">
        <v>2001</v>
      </c>
      <c r="B185" t="s">
        <v>21</v>
      </c>
      <c r="C185">
        <v>404</v>
      </c>
      <c r="D185">
        <v>0.25584</v>
      </c>
      <c r="E185">
        <v>0.075689</v>
      </c>
      <c r="F185" s="2">
        <v>55</v>
      </c>
      <c r="G185">
        <f t="shared" si="22"/>
        <v>0.004651636363636364</v>
      </c>
      <c r="H185">
        <f t="shared" si="23"/>
        <v>1.8733285427651372</v>
      </c>
      <c r="I185">
        <v>29.58450594121326</v>
      </c>
      <c r="J185">
        <f aca="true" t="shared" si="28" ref="J185:J216">(K185*60)*1.12/1000</f>
        <v>2.053215</v>
      </c>
      <c r="K185">
        <v>30.553794642857138</v>
      </c>
      <c r="L185">
        <v>29.58450594121326</v>
      </c>
      <c r="M185">
        <f t="shared" si="26"/>
        <v>0.13761636363636365</v>
      </c>
      <c r="P185">
        <f t="shared" si="24"/>
        <v>49.0718385</v>
      </c>
    </row>
    <row r="186" spans="1:16" ht="12.75">
      <c r="A186">
        <v>2001</v>
      </c>
      <c r="B186" t="s">
        <v>21</v>
      </c>
      <c r="C186">
        <v>405</v>
      </c>
      <c r="D186">
        <v>0.30594</v>
      </c>
      <c r="E186">
        <v>0.035386</v>
      </c>
      <c r="F186" s="2">
        <v>55</v>
      </c>
      <c r="G186">
        <f t="shared" si="22"/>
        <v>0.0055625454545454546</v>
      </c>
      <c r="H186">
        <f t="shared" si="23"/>
        <v>2.4059468946603126</v>
      </c>
      <c r="I186">
        <v>11.566320193501994</v>
      </c>
      <c r="J186">
        <f t="shared" si="28"/>
        <v>1.0266075</v>
      </c>
      <c r="K186">
        <v>15.276897321428569</v>
      </c>
      <c r="L186">
        <v>11.566320193501994</v>
      </c>
      <c r="M186">
        <f t="shared" si="26"/>
        <v>0.06433818181818182</v>
      </c>
      <c r="P186">
        <f t="shared" si="24"/>
        <v>24.53591925</v>
      </c>
    </row>
    <row r="187" spans="1:16" ht="12.75">
      <c r="A187">
        <v>2001</v>
      </c>
      <c r="B187" t="s">
        <v>21</v>
      </c>
      <c r="C187">
        <v>406</v>
      </c>
      <c r="D187">
        <v>0.19993</v>
      </c>
      <c r="E187">
        <v>0.084835</v>
      </c>
      <c r="F187" s="2">
        <v>55</v>
      </c>
      <c r="G187">
        <f t="shared" si="22"/>
        <v>0.003635090909090909</v>
      </c>
      <c r="H187">
        <f t="shared" si="23"/>
        <v>1.4169005597319042</v>
      </c>
      <c r="I187">
        <v>42.43235132296304</v>
      </c>
      <c r="J187">
        <f t="shared" si="28"/>
        <v>1.2547425</v>
      </c>
      <c r="K187">
        <v>18.67176339285714</v>
      </c>
      <c r="L187">
        <v>42.43235132296304</v>
      </c>
      <c r="M187">
        <f t="shared" si="26"/>
        <v>0.15424545454545455</v>
      </c>
      <c r="P187">
        <f t="shared" si="24"/>
        <v>29.988345750000004</v>
      </c>
    </row>
    <row r="188" spans="1:16" ht="12.75">
      <c r="A188">
        <v>2001</v>
      </c>
      <c r="B188" t="s">
        <v>21</v>
      </c>
      <c r="C188">
        <v>407</v>
      </c>
      <c r="D188">
        <v>0.29832</v>
      </c>
      <c r="E188">
        <v>0.056633</v>
      </c>
      <c r="F188" s="2">
        <v>55</v>
      </c>
      <c r="G188">
        <f t="shared" si="22"/>
        <v>0.005423999999999999</v>
      </c>
      <c r="H188">
        <f t="shared" si="23"/>
        <v>2.316100862119683</v>
      </c>
      <c r="I188">
        <v>18.983976937516765</v>
      </c>
      <c r="J188">
        <f t="shared" si="28"/>
        <v>1.4828774999999998</v>
      </c>
      <c r="K188">
        <v>22.06662946428571</v>
      </c>
      <c r="L188">
        <v>18.983976937516765</v>
      </c>
      <c r="M188">
        <f t="shared" si="26"/>
        <v>0.10296909090909091</v>
      </c>
      <c r="P188">
        <f t="shared" si="24"/>
        <v>35.440772249999995</v>
      </c>
    </row>
    <row r="189" spans="1:16" ht="12.75">
      <c r="A189">
        <v>2001</v>
      </c>
      <c r="B189" t="s">
        <v>22</v>
      </c>
      <c r="C189">
        <v>101</v>
      </c>
      <c r="D189">
        <v>0.52357</v>
      </c>
      <c r="E189">
        <v>0.04331</v>
      </c>
      <c r="F189" s="2">
        <v>72</v>
      </c>
      <c r="G189">
        <f t="shared" si="22"/>
        <v>0.007271805555555556</v>
      </c>
      <c r="I189">
        <v>8.272055312565655</v>
      </c>
      <c r="J189">
        <f t="shared" si="28"/>
        <v>1.8149104000000003</v>
      </c>
      <c r="K189">
        <v>27.007595238095238</v>
      </c>
      <c r="L189">
        <v>8.272055312565655</v>
      </c>
      <c r="M189">
        <f t="shared" si="26"/>
        <v>0.06015277777777778</v>
      </c>
      <c r="P189">
        <f t="shared" si="24"/>
        <v>43.37635856000001</v>
      </c>
    </row>
    <row r="190" spans="1:16" ht="12.75">
      <c r="A190">
        <v>2001</v>
      </c>
      <c r="B190" t="s">
        <v>22</v>
      </c>
      <c r="C190">
        <v>105</v>
      </c>
      <c r="D190">
        <v>0.56307</v>
      </c>
      <c r="E190">
        <v>0.09438</v>
      </c>
      <c r="F190" s="2">
        <v>72</v>
      </c>
      <c r="G190">
        <f t="shared" si="22"/>
        <v>0.007820416666666666</v>
      </c>
      <c r="I190">
        <v>16.761681496083973</v>
      </c>
      <c r="J190">
        <f t="shared" si="28"/>
        <v>2.4955018000000004</v>
      </c>
      <c r="K190">
        <v>37.135443452380954</v>
      </c>
      <c r="L190">
        <v>16.761681496083973</v>
      </c>
      <c r="M190">
        <f aca="true" t="shared" si="29" ref="M190:M221">G190*L190</f>
        <v>0.13108333333333336</v>
      </c>
      <c r="P190">
        <f t="shared" si="24"/>
        <v>59.64249302000001</v>
      </c>
    </row>
    <row r="191" spans="1:16" ht="12.75">
      <c r="A191">
        <v>2001</v>
      </c>
      <c r="B191" t="s">
        <v>22</v>
      </c>
      <c r="C191">
        <v>106</v>
      </c>
      <c r="D191">
        <v>0.62507</v>
      </c>
      <c r="E191">
        <v>0.05448</v>
      </c>
      <c r="F191" s="2">
        <v>72</v>
      </c>
      <c r="G191">
        <f t="shared" si="22"/>
        <v>0.008681527777777778</v>
      </c>
      <c r="I191">
        <v>8.715823827731294</v>
      </c>
      <c r="J191">
        <f t="shared" si="28"/>
        <v>0.7940233000000001</v>
      </c>
      <c r="K191">
        <v>11.815822916666667</v>
      </c>
      <c r="L191">
        <v>8.715823827731294</v>
      </c>
      <c r="M191">
        <f t="shared" si="29"/>
        <v>0.07566666666666666</v>
      </c>
      <c r="P191">
        <f t="shared" si="24"/>
        <v>18.97715687</v>
      </c>
    </row>
    <row r="192" spans="1:16" ht="12.75">
      <c r="A192">
        <v>2001</v>
      </c>
      <c r="B192" t="s">
        <v>22</v>
      </c>
      <c r="C192">
        <v>107</v>
      </c>
      <c r="D192">
        <v>0.69461</v>
      </c>
      <c r="E192">
        <v>0.065</v>
      </c>
      <c r="F192" s="2">
        <v>72</v>
      </c>
      <c r="G192">
        <f t="shared" si="22"/>
        <v>0.00964736111111111</v>
      </c>
      <c r="I192">
        <v>9.35776910784469</v>
      </c>
      <c r="J192">
        <f t="shared" si="28"/>
        <v>3.2895250999999996</v>
      </c>
      <c r="K192">
        <v>48.951266369047616</v>
      </c>
      <c r="L192">
        <v>9.35776910784469</v>
      </c>
      <c r="M192">
        <f t="shared" si="29"/>
        <v>0.09027777777777778</v>
      </c>
      <c r="P192">
        <f t="shared" si="24"/>
        <v>78.61964989</v>
      </c>
    </row>
    <row r="193" spans="1:16" ht="12.75">
      <c r="A193">
        <v>2001</v>
      </c>
      <c r="B193" t="s">
        <v>22</v>
      </c>
      <c r="C193">
        <v>108</v>
      </c>
      <c r="D193">
        <v>0.53217</v>
      </c>
      <c r="E193">
        <v>0.09404</v>
      </c>
      <c r="F193" s="2">
        <v>72</v>
      </c>
      <c r="G193">
        <f t="shared" si="22"/>
        <v>0.00739125</v>
      </c>
      <c r="I193">
        <v>17.671044966833904</v>
      </c>
      <c r="J193">
        <f t="shared" si="28"/>
        <v>2.3820699000000003</v>
      </c>
      <c r="K193">
        <v>35.44746875</v>
      </c>
      <c r="L193">
        <v>17.671044966833904</v>
      </c>
      <c r="M193">
        <f t="shared" si="29"/>
        <v>0.1306111111111111</v>
      </c>
      <c r="P193">
        <f t="shared" si="24"/>
        <v>56.93147061000001</v>
      </c>
    </row>
    <row r="194" spans="1:16" ht="12.75">
      <c r="A194">
        <v>2001</v>
      </c>
      <c r="B194" t="s">
        <v>22</v>
      </c>
      <c r="C194">
        <v>109</v>
      </c>
      <c r="D194">
        <v>0.56146</v>
      </c>
      <c r="E194">
        <v>0.04873</v>
      </c>
      <c r="F194" s="2">
        <v>72</v>
      </c>
      <c r="G194">
        <f t="shared" si="22"/>
        <v>0.007798055555555555</v>
      </c>
      <c r="I194">
        <v>8.679157909735334</v>
      </c>
      <c r="J194">
        <f t="shared" si="28"/>
        <v>2.268638</v>
      </c>
      <c r="K194">
        <v>33.75949404761905</v>
      </c>
      <c r="L194">
        <v>8.679157909735334</v>
      </c>
      <c r="M194">
        <f t="shared" si="29"/>
        <v>0.06768055555555556</v>
      </c>
      <c r="P194">
        <f t="shared" si="24"/>
        <v>54.220448200000014</v>
      </c>
    </row>
    <row r="195" spans="1:16" ht="12.75">
      <c r="A195">
        <v>2001</v>
      </c>
      <c r="B195" t="s">
        <v>22</v>
      </c>
      <c r="C195">
        <v>110</v>
      </c>
      <c r="D195">
        <v>0.73078</v>
      </c>
      <c r="E195">
        <v>0.049</v>
      </c>
      <c r="F195" s="2">
        <v>72</v>
      </c>
      <c r="G195">
        <f t="shared" si="22"/>
        <v>0.010149722222222221</v>
      </c>
      <c r="I195">
        <v>6.705164344946496</v>
      </c>
      <c r="J195">
        <f t="shared" si="28"/>
        <v>3.0626613000000003</v>
      </c>
      <c r="K195">
        <v>45.57531696428571</v>
      </c>
      <c r="L195">
        <v>6.705164344946496</v>
      </c>
      <c r="M195">
        <f t="shared" si="29"/>
        <v>0.06805555555555556</v>
      </c>
      <c r="P195">
        <f t="shared" si="24"/>
        <v>73.19760507000001</v>
      </c>
    </row>
    <row r="196" spans="1:16" ht="12.75">
      <c r="A196">
        <v>2001</v>
      </c>
      <c r="B196" t="s">
        <v>22</v>
      </c>
      <c r="C196">
        <v>201</v>
      </c>
      <c r="D196">
        <v>0.33642</v>
      </c>
      <c r="E196">
        <v>0.06102</v>
      </c>
      <c r="F196" s="2">
        <v>72</v>
      </c>
      <c r="G196">
        <f t="shared" si="22"/>
        <v>0.0046725</v>
      </c>
      <c r="I196">
        <v>18.13804173354735</v>
      </c>
      <c r="J196">
        <f t="shared" si="28"/>
        <v>1.9283423</v>
      </c>
      <c r="K196">
        <v>28.695569940476187</v>
      </c>
      <c r="L196">
        <v>18.13804173354735</v>
      </c>
      <c r="M196">
        <f t="shared" si="29"/>
        <v>0.08474999999999999</v>
      </c>
      <c r="P196">
        <f t="shared" si="24"/>
        <v>46.087380970000005</v>
      </c>
    </row>
    <row r="197" spans="1:16" ht="12.75">
      <c r="A197">
        <v>2001</v>
      </c>
      <c r="B197" t="s">
        <v>22</v>
      </c>
      <c r="C197">
        <v>205</v>
      </c>
      <c r="D197">
        <v>0.55995</v>
      </c>
      <c r="E197">
        <v>0.0351</v>
      </c>
      <c r="F197" s="2">
        <v>72</v>
      </c>
      <c r="G197">
        <f t="shared" si="22"/>
        <v>0.007777083333333333</v>
      </c>
      <c r="I197">
        <v>6.26841682293062</v>
      </c>
      <c r="J197">
        <f t="shared" si="28"/>
        <v>3.4029569999999993</v>
      </c>
      <c r="K197">
        <v>50.639241071428565</v>
      </c>
      <c r="L197">
        <v>6.26841682293062</v>
      </c>
      <c r="M197">
        <f t="shared" si="29"/>
        <v>0.04875000000000001</v>
      </c>
      <c r="P197">
        <f t="shared" si="24"/>
        <v>81.33067229999999</v>
      </c>
    </row>
    <row r="198" spans="1:16" ht="12.75">
      <c r="A198">
        <v>2001</v>
      </c>
      <c r="B198" t="s">
        <v>22</v>
      </c>
      <c r="C198">
        <v>206</v>
      </c>
      <c r="D198">
        <v>0.43223</v>
      </c>
      <c r="E198">
        <v>0.09106</v>
      </c>
      <c r="F198" s="2">
        <v>72</v>
      </c>
      <c r="G198">
        <f t="shared" si="22"/>
        <v>0.006003194444444445</v>
      </c>
      <c r="I198">
        <v>21.06748721745367</v>
      </c>
      <c r="J198">
        <f t="shared" si="28"/>
        <v>3.0626613000000003</v>
      </c>
      <c r="K198">
        <v>45.57531696428571</v>
      </c>
      <c r="L198">
        <v>21.06748721745367</v>
      </c>
      <c r="M198">
        <f t="shared" si="29"/>
        <v>0.12647222222222224</v>
      </c>
      <c r="P198">
        <f t="shared" si="24"/>
        <v>73.19760507000001</v>
      </c>
    </row>
    <row r="199" spans="1:16" ht="12.75">
      <c r="A199">
        <v>2001</v>
      </c>
      <c r="B199" t="s">
        <v>22</v>
      </c>
      <c r="C199">
        <v>207</v>
      </c>
      <c r="D199">
        <v>0.50667</v>
      </c>
      <c r="E199">
        <v>0.08392</v>
      </c>
      <c r="F199" s="2">
        <v>72</v>
      </c>
      <c r="G199">
        <f aca="true" t="shared" si="30" ref="G199:G262">D199/F199</f>
        <v>0.007037083333333333</v>
      </c>
      <c r="I199">
        <v>16.56304892730969</v>
      </c>
      <c r="J199">
        <f t="shared" si="28"/>
        <v>2.9492294</v>
      </c>
      <c r="K199">
        <v>43.88734226190476</v>
      </c>
      <c r="L199">
        <v>16.56304892730969</v>
      </c>
      <c r="M199">
        <f t="shared" si="29"/>
        <v>0.11655555555555555</v>
      </c>
      <c r="P199">
        <f aca="true" t="shared" si="31" ref="P199:P262">(J199*1000*0.0239)</f>
        <v>70.48658266000001</v>
      </c>
    </row>
    <row r="200" spans="1:16" ht="12.75">
      <c r="A200">
        <v>2001</v>
      </c>
      <c r="B200" t="s">
        <v>22</v>
      </c>
      <c r="C200">
        <v>208</v>
      </c>
      <c r="D200">
        <v>0.40168</v>
      </c>
      <c r="E200">
        <v>0.09743</v>
      </c>
      <c r="F200" s="2">
        <v>72</v>
      </c>
      <c r="G200">
        <f t="shared" si="30"/>
        <v>0.0055788888888888884</v>
      </c>
      <c r="I200">
        <v>24.255626369249157</v>
      </c>
      <c r="J200">
        <f t="shared" si="28"/>
        <v>2.268638</v>
      </c>
      <c r="K200">
        <v>33.75949404761905</v>
      </c>
      <c r="L200">
        <v>24.255626369249157</v>
      </c>
      <c r="M200">
        <f t="shared" si="29"/>
        <v>0.13531944444444446</v>
      </c>
      <c r="P200">
        <f t="shared" si="31"/>
        <v>54.220448200000014</v>
      </c>
    </row>
    <row r="201" spans="1:16" ht="12.75">
      <c r="A201">
        <v>2001</v>
      </c>
      <c r="B201" t="s">
        <v>22</v>
      </c>
      <c r="C201">
        <v>209</v>
      </c>
      <c r="D201">
        <v>0.5464</v>
      </c>
      <c r="E201">
        <v>0.05841</v>
      </c>
      <c r="F201" s="2">
        <v>72</v>
      </c>
      <c r="G201">
        <f t="shared" si="30"/>
        <v>0.007588888888888889</v>
      </c>
      <c r="I201">
        <v>10.689970717423131</v>
      </c>
      <c r="J201">
        <f t="shared" si="28"/>
        <v>3.0626613000000003</v>
      </c>
      <c r="K201">
        <v>45.57531696428571</v>
      </c>
      <c r="L201">
        <v>10.689970717423131</v>
      </c>
      <c r="M201">
        <f t="shared" si="29"/>
        <v>0.08112499999999999</v>
      </c>
      <c r="P201">
        <f t="shared" si="31"/>
        <v>73.19760507000001</v>
      </c>
    </row>
    <row r="202" spans="1:16" ht="12.75">
      <c r="A202">
        <v>2001</v>
      </c>
      <c r="B202" t="s">
        <v>22</v>
      </c>
      <c r="C202">
        <v>210</v>
      </c>
      <c r="D202">
        <v>0.59288</v>
      </c>
      <c r="E202">
        <v>0.07069</v>
      </c>
      <c r="F202" s="2">
        <v>72</v>
      </c>
      <c r="G202">
        <f t="shared" si="30"/>
        <v>0.008234444444444444</v>
      </c>
      <c r="I202">
        <v>11.923154769936582</v>
      </c>
      <c r="J202">
        <f t="shared" si="28"/>
        <v>2.3820699000000003</v>
      </c>
      <c r="K202">
        <v>35.44746875</v>
      </c>
      <c r="L202">
        <v>11.923154769936582</v>
      </c>
      <c r="M202">
        <f t="shared" si="29"/>
        <v>0.09818055555555556</v>
      </c>
      <c r="P202">
        <f t="shared" si="31"/>
        <v>56.93147061000001</v>
      </c>
    </row>
    <row r="203" spans="1:16" ht="12.75">
      <c r="A203">
        <v>2001</v>
      </c>
      <c r="B203" t="s">
        <v>22</v>
      </c>
      <c r="C203">
        <v>301</v>
      </c>
      <c r="D203">
        <v>0.3223</v>
      </c>
      <c r="E203">
        <v>0.05538</v>
      </c>
      <c r="F203" s="2">
        <v>72</v>
      </c>
      <c r="G203">
        <f t="shared" si="30"/>
        <v>0.004476388888888888</v>
      </c>
      <c r="I203">
        <v>17.182748991622713</v>
      </c>
      <c r="J203">
        <f t="shared" si="28"/>
        <v>2.0417742000000003</v>
      </c>
      <c r="K203">
        <v>30.383544642857146</v>
      </c>
      <c r="L203">
        <v>17.182748991622713</v>
      </c>
      <c r="M203">
        <f t="shared" si="29"/>
        <v>0.07691666666666666</v>
      </c>
      <c r="P203">
        <f t="shared" si="31"/>
        <v>48.79840338000001</v>
      </c>
    </row>
    <row r="204" spans="1:16" ht="12.75">
      <c r="A204">
        <v>2001</v>
      </c>
      <c r="B204" t="s">
        <v>22</v>
      </c>
      <c r="C204">
        <v>305</v>
      </c>
      <c r="D204">
        <v>0.30933</v>
      </c>
      <c r="E204">
        <v>0.09772</v>
      </c>
      <c r="F204" s="2">
        <v>72</v>
      </c>
      <c r="G204">
        <f t="shared" si="30"/>
        <v>0.00429625</v>
      </c>
      <c r="I204">
        <v>31.5908576601041</v>
      </c>
      <c r="J204">
        <f t="shared" si="28"/>
        <v>2.7223656</v>
      </c>
      <c r="K204">
        <v>40.511392857142845</v>
      </c>
      <c r="L204">
        <v>31.5908576601041</v>
      </c>
      <c r="M204">
        <f t="shared" si="29"/>
        <v>0.13572222222222222</v>
      </c>
      <c r="P204">
        <f t="shared" si="31"/>
        <v>65.06453784</v>
      </c>
    </row>
    <row r="205" spans="1:16" ht="12.75">
      <c r="A205">
        <v>2001</v>
      </c>
      <c r="B205" t="s">
        <v>22</v>
      </c>
      <c r="C205">
        <v>306</v>
      </c>
      <c r="D205">
        <v>0.42946</v>
      </c>
      <c r="E205">
        <v>0.07434</v>
      </c>
      <c r="F205" s="2">
        <v>72</v>
      </c>
      <c r="G205">
        <f t="shared" si="30"/>
        <v>0.005964722222222222</v>
      </c>
      <c r="I205">
        <v>17.310110371163788</v>
      </c>
      <c r="J205">
        <f t="shared" si="28"/>
        <v>2.3820699000000003</v>
      </c>
      <c r="K205">
        <v>35.44746875</v>
      </c>
      <c r="L205">
        <v>17.310110371163788</v>
      </c>
      <c r="M205">
        <f t="shared" si="29"/>
        <v>0.10325</v>
      </c>
      <c r="P205">
        <f t="shared" si="31"/>
        <v>56.93147061000001</v>
      </c>
    </row>
    <row r="206" spans="1:16" ht="12.75">
      <c r="A206">
        <v>2001</v>
      </c>
      <c r="B206" t="s">
        <v>22</v>
      </c>
      <c r="C206">
        <v>307</v>
      </c>
      <c r="D206">
        <v>0.3023</v>
      </c>
      <c r="E206">
        <v>0.0933</v>
      </c>
      <c r="F206" s="2">
        <v>72</v>
      </c>
      <c r="G206">
        <f t="shared" si="30"/>
        <v>0.004198611111111111</v>
      </c>
      <c r="I206">
        <v>30.863380747601717</v>
      </c>
      <c r="J206">
        <f t="shared" si="28"/>
        <v>2.7223656</v>
      </c>
      <c r="K206">
        <v>40.511392857142845</v>
      </c>
      <c r="L206">
        <v>30.863380747601717</v>
      </c>
      <c r="M206">
        <f t="shared" si="29"/>
        <v>0.12958333333333333</v>
      </c>
      <c r="P206">
        <f t="shared" si="31"/>
        <v>65.06453784</v>
      </c>
    </row>
    <row r="207" spans="1:16" ht="12.75">
      <c r="A207">
        <v>2001</v>
      </c>
      <c r="B207" t="s">
        <v>22</v>
      </c>
      <c r="C207">
        <v>308</v>
      </c>
      <c r="D207">
        <v>0.37994</v>
      </c>
      <c r="E207">
        <v>0.10958</v>
      </c>
      <c r="F207" s="2">
        <v>72</v>
      </c>
      <c r="G207">
        <f t="shared" si="30"/>
        <v>0.005276944444444444</v>
      </c>
      <c r="I207">
        <v>28.841396009896297</v>
      </c>
      <c r="J207">
        <f t="shared" si="28"/>
        <v>1.4746147</v>
      </c>
      <c r="K207">
        <v>21.94367113095238</v>
      </c>
      <c r="L207">
        <v>28.841396009896297</v>
      </c>
      <c r="M207">
        <f t="shared" si="29"/>
        <v>0.15219444444444444</v>
      </c>
      <c r="P207">
        <f t="shared" si="31"/>
        <v>35.243291330000005</v>
      </c>
    </row>
    <row r="208" spans="1:16" ht="12.75">
      <c r="A208">
        <v>2001</v>
      </c>
      <c r="B208" t="s">
        <v>22</v>
      </c>
      <c r="C208">
        <v>309</v>
      </c>
      <c r="D208">
        <v>0.52522</v>
      </c>
      <c r="E208">
        <v>0.14131</v>
      </c>
      <c r="F208" s="2">
        <v>72</v>
      </c>
      <c r="G208">
        <f t="shared" si="30"/>
        <v>0.007294722222222222</v>
      </c>
      <c r="I208">
        <v>26.904916035185256</v>
      </c>
      <c r="J208">
        <f t="shared" si="28"/>
        <v>2.7223656</v>
      </c>
      <c r="K208">
        <v>40.511392857142845</v>
      </c>
      <c r="L208">
        <v>26.904916035185256</v>
      </c>
      <c r="M208">
        <f t="shared" si="29"/>
        <v>0.1962638888888889</v>
      </c>
      <c r="P208">
        <f t="shared" si="31"/>
        <v>65.06453784</v>
      </c>
    </row>
    <row r="209" spans="1:16" ht="12.75">
      <c r="A209">
        <v>2001</v>
      </c>
      <c r="B209" t="s">
        <v>22</v>
      </c>
      <c r="C209">
        <v>310</v>
      </c>
      <c r="D209">
        <v>0.48011</v>
      </c>
      <c r="E209">
        <v>0.11927</v>
      </c>
      <c r="F209" s="2">
        <v>72</v>
      </c>
      <c r="G209">
        <f t="shared" si="30"/>
        <v>0.0066681944444444445</v>
      </c>
      <c r="I209">
        <v>24.842223657078588</v>
      </c>
      <c r="J209">
        <f t="shared" si="28"/>
        <v>3.0626613</v>
      </c>
      <c r="K209">
        <v>45.575316964285705</v>
      </c>
      <c r="L209">
        <v>24.842223657078588</v>
      </c>
      <c r="M209">
        <f t="shared" si="29"/>
        <v>0.1656527777777778</v>
      </c>
      <c r="P209">
        <f t="shared" si="31"/>
        <v>73.19760507</v>
      </c>
    </row>
    <row r="210" spans="1:16" ht="12.75">
      <c r="A210">
        <v>2002</v>
      </c>
      <c r="B210" t="s">
        <v>23</v>
      </c>
      <c r="C210">
        <v>101</v>
      </c>
      <c r="D210">
        <v>0.44392</v>
      </c>
      <c r="E210">
        <v>0.03617</v>
      </c>
      <c r="F210" s="2">
        <v>100</v>
      </c>
      <c r="G210">
        <f t="shared" si="30"/>
        <v>0.0044392</v>
      </c>
      <c r="H210">
        <f aca="true" t="shared" si="32" ref="H210:H262">0.522*EXP(274.7*G210)</f>
        <v>1.767136692566616</v>
      </c>
      <c r="I210">
        <v>8.147864480086502</v>
      </c>
      <c r="J210">
        <f t="shared" si="28"/>
        <v>1.1563700986046512</v>
      </c>
      <c r="K210">
        <v>17.207888372093024</v>
      </c>
      <c r="L210">
        <v>8.147864480086502</v>
      </c>
      <c r="M210">
        <f t="shared" si="29"/>
        <v>0.03617</v>
      </c>
      <c r="P210">
        <f t="shared" si="31"/>
        <v>27.637245356651167</v>
      </c>
    </row>
    <row r="211" spans="1:16" ht="12.75">
      <c r="A211">
        <v>2002</v>
      </c>
      <c r="B211" t="s">
        <v>23</v>
      </c>
      <c r="C211">
        <v>105</v>
      </c>
      <c r="D211">
        <v>0.72467</v>
      </c>
      <c r="E211">
        <v>0.01789</v>
      </c>
      <c r="F211" s="2">
        <v>100</v>
      </c>
      <c r="G211">
        <f t="shared" si="30"/>
        <v>0.0072467</v>
      </c>
      <c r="H211">
        <f t="shared" si="32"/>
        <v>3.8212622458938803</v>
      </c>
      <c r="I211">
        <v>2.468709895538659</v>
      </c>
      <c r="J211">
        <f t="shared" si="28"/>
        <v>3.2378362760930237</v>
      </c>
      <c r="K211">
        <v>48.18208744186047</v>
      </c>
      <c r="L211">
        <v>2.468709895538659</v>
      </c>
      <c r="M211">
        <f t="shared" si="29"/>
        <v>0.01789</v>
      </c>
      <c r="P211">
        <f t="shared" si="31"/>
        <v>77.38428699862327</v>
      </c>
    </row>
    <row r="212" spans="1:16" ht="12.75">
      <c r="A212">
        <v>2002</v>
      </c>
      <c r="B212" t="s">
        <v>23</v>
      </c>
      <c r="C212">
        <v>106</v>
      </c>
      <c r="D212">
        <v>0.72351</v>
      </c>
      <c r="E212">
        <v>0.01811</v>
      </c>
      <c r="F212" s="2">
        <v>100</v>
      </c>
      <c r="G212">
        <f t="shared" si="30"/>
        <v>0.0072350999999999995</v>
      </c>
      <c r="H212">
        <f t="shared" si="32"/>
        <v>3.809105097107849</v>
      </c>
      <c r="I212">
        <v>2.5030752857596994</v>
      </c>
      <c r="J212">
        <f t="shared" si="28"/>
        <v>2.890925246511628</v>
      </c>
      <c r="K212">
        <v>43.01972093023256</v>
      </c>
      <c r="L212">
        <v>2.5030752857596994</v>
      </c>
      <c r="M212">
        <f t="shared" si="29"/>
        <v>0.01811</v>
      </c>
      <c r="P212">
        <f t="shared" si="31"/>
        <v>69.09311339162792</v>
      </c>
    </row>
    <row r="213" spans="1:16" ht="12.75">
      <c r="A213">
        <v>2002</v>
      </c>
      <c r="B213" t="s">
        <v>23</v>
      </c>
      <c r="C213">
        <v>107</v>
      </c>
      <c r="D213">
        <v>0.6866</v>
      </c>
      <c r="E213">
        <v>0.0283</v>
      </c>
      <c r="F213" s="2">
        <v>100</v>
      </c>
      <c r="G213">
        <f t="shared" si="30"/>
        <v>0.006866</v>
      </c>
      <c r="H213">
        <f t="shared" si="32"/>
        <v>3.4418272541795885</v>
      </c>
      <c r="I213">
        <v>4.121759394115934</v>
      </c>
      <c r="J213">
        <f t="shared" si="28"/>
        <v>4.394206374697674</v>
      </c>
      <c r="K213">
        <v>65.38997581395348</v>
      </c>
      <c r="L213">
        <v>4.121759394115934</v>
      </c>
      <c r="M213">
        <f t="shared" si="29"/>
        <v>0.0283</v>
      </c>
      <c r="P213">
        <f t="shared" si="31"/>
        <v>105.02153235527443</v>
      </c>
    </row>
    <row r="214" spans="1:16" ht="12.75">
      <c r="A214">
        <v>2002</v>
      </c>
      <c r="B214" t="s">
        <v>23</v>
      </c>
      <c r="C214">
        <v>108</v>
      </c>
      <c r="D214">
        <v>0.72705</v>
      </c>
      <c r="E214">
        <v>0.01722</v>
      </c>
      <c r="F214" s="2">
        <v>100</v>
      </c>
      <c r="G214">
        <f t="shared" si="30"/>
        <v>0.0072705</v>
      </c>
      <c r="H214">
        <f t="shared" si="32"/>
        <v>3.8463269690265367</v>
      </c>
      <c r="I214">
        <v>2.3684753455745824</v>
      </c>
      <c r="J214">
        <f t="shared" si="28"/>
        <v>2.544014216930233</v>
      </c>
      <c r="K214">
        <v>37.85735441860466</v>
      </c>
      <c r="L214">
        <v>2.3684753455745824</v>
      </c>
      <c r="M214">
        <f t="shared" si="29"/>
        <v>0.017220000000000003</v>
      </c>
      <c r="P214">
        <f t="shared" si="31"/>
        <v>60.80193978463257</v>
      </c>
    </row>
    <row r="215" spans="1:16" ht="12.75">
      <c r="A215">
        <v>2002</v>
      </c>
      <c r="B215" t="s">
        <v>23</v>
      </c>
      <c r="C215">
        <v>109</v>
      </c>
      <c r="D215">
        <v>0.69544</v>
      </c>
      <c r="E215">
        <v>0.01767</v>
      </c>
      <c r="F215" s="2">
        <v>100</v>
      </c>
      <c r="G215">
        <f t="shared" si="30"/>
        <v>0.0069543999999999995</v>
      </c>
      <c r="H215">
        <f t="shared" si="32"/>
        <v>3.5264298629655997</v>
      </c>
      <c r="I215">
        <v>2.5408374554239046</v>
      </c>
      <c r="J215">
        <f t="shared" si="28"/>
        <v>3.9316583352558143</v>
      </c>
      <c r="K215">
        <v>58.50682046511627</v>
      </c>
      <c r="L215">
        <v>2.5408374554239046</v>
      </c>
      <c r="M215">
        <f t="shared" si="29"/>
        <v>0.01767</v>
      </c>
      <c r="P215">
        <f t="shared" si="31"/>
        <v>93.96663421261397</v>
      </c>
    </row>
    <row r="216" spans="1:16" ht="12.75">
      <c r="A216">
        <v>2002</v>
      </c>
      <c r="B216" t="s">
        <v>23</v>
      </c>
      <c r="C216">
        <v>110</v>
      </c>
      <c r="D216">
        <v>0.71747</v>
      </c>
      <c r="E216">
        <v>0.00852</v>
      </c>
      <c r="F216" s="2">
        <v>100</v>
      </c>
      <c r="G216">
        <f t="shared" si="30"/>
        <v>0.007174700000000001</v>
      </c>
      <c r="H216">
        <f t="shared" si="32"/>
        <v>3.7464262998701656</v>
      </c>
      <c r="I216">
        <v>1.1875060978159364</v>
      </c>
      <c r="J216">
        <f t="shared" si="28"/>
        <v>3.4691102958139535</v>
      </c>
      <c r="K216">
        <v>51.62366511627907</v>
      </c>
      <c r="L216">
        <v>1.1875060978159364</v>
      </c>
      <c r="M216">
        <f t="shared" si="29"/>
        <v>0.00852</v>
      </c>
      <c r="P216">
        <f t="shared" si="31"/>
        <v>82.91173606995349</v>
      </c>
    </row>
    <row r="217" spans="1:16" ht="12.75">
      <c r="A217">
        <v>2002</v>
      </c>
      <c r="B217" t="s">
        <v>23</v>
      </c>
      <c r="C217">
        <v>201</v>
      </c>
      <c r="D217">
        <v>0.62778</v>
      </c>
      <c r="E217">
        <v>0.03272</v>
      </c>
      <c r="F217" s="2">
        <v>100</v>
      </c>
      <c r="G217">
        <f t="shared" si="30"/>
        <v>0.0062778</v>
      </c>
      <c r="H217">
        <f t="shared" si="32"/>
        <v>2.928305619511511</v>
      </c>
      <c r="I217">
        <v>5.212016948612571</v>
      </c>
      <c r="J217">
        <f aca="true" t="shared" si="33" ref="J217:J248">(K217*60)*1.12/1000</f>
        <v>1.9658291676279072</v>
      </c>
      <c r="K217">
        <v>29.253410232558135</v>
      </c>
      <c r="L217">
        <v>5.212016948612571</v>
      </c>
      <c r="M217">
        <f t="shared" si="29"/>
        <v>0.03272</v>
      </c>
      <c r="P217">
        <f t="shared" si="31"/>
        <v>46.983317106306984</v>
      </c>
    </row>
    <row r="218" spans="1:16" ht="12.75">
      <c r="A218">
        <v>2002</v>
      </c>
      <c r="B218" t="s">
        <v>23</v>
      </c>
      <c r="C218">
        <v>205</v>
      </c>
      <c r="D218">
        <v>0.70923</v>
      </c>
      <c r="E218">
        <v>0.02794</v>
      </c>
      <c r="F218" s="2">
        <v>100</v>
      </c>
      <c r="G218">
        <f t="shared" si="30"/>
        <v>0.0070923</v>
      </c>
      <c r="H218">
        <f t="shared" si="32"/>
        <v>3.662577442759913</v>
      </c>
      <c r="I218">
        <v>3.9394836653835847</v>
      </c>
      <c r="J218">
        <f t="shared" si="33"/>
        <v>2.890925246511628</v>
      </c>
      <c r="K218">
        <v>43.01972093023256</v>
      </c>
      <c r="L218">
        <v>3.9394836653835847</v>
      </c>
      <c r="M218">
        <f t="shared" si="29"/>
        <v>0.02794</v>
      </c>
      <c r="P218">
        <f t="shared" si="31"/>
        <v>69.09311339162792</v>
      </c>
    </row>
    <row r="219" spans="1:16" ht="12.75">
      <c r="A219">
        <v>2002</v>
      </c>
      <c r="B219" t="s">
        <v>23</v>
      </c>
      <c r="C219">
        <v>206</v>
      </c>
      <c r="D219">
        <v>0.75213</v>
      </c>
      <c r="E219">
        <v>0.01063</v>
      </c>
      <c r="F219" s="2">
        <v>100</v>
      </c>
      <c r="G219">
        <f t="shared" si="30"/>
        <v>0.0075213</v>
      </c>
      <c r="H219">
        <f t="shared" si="32"/>
        <v>4.120660305728367</v>
      </c>
      <c r="I219">
        <v>1.4133195059364738</v>
      </c>
      <c r="J219">
        <f t="shared" si="33"/>
        <v>3.353473285953488</v>
      </c>
      <c r="K219">
        <v>49.902876279069766</v>
      </c>
      <c r="L219">
        <v>1.4133195059364738</v>
      </c>
      <c r="M219">
        <f t="shared" si="29"/>
        <v>0.01063</v>
      </c>
      <c r="P219">
        <f t="shared" si="31"/>
        <v>80.14801153428837</v>
      </c>
    </row>
    <row r="220" spans="1:16" ht="12.75">
      <c r="A220">
        <v>2002</v>
      </c>
      <c r="B220" t="s">
        <v>23</v>
      </c>
      <c r="C220">
        <v>207</v>
      </c>
      <c r="D220">
        <v>0.73824</v>
      </c>
      <c r="E220">
        <v>0.01293</v>
      </c>
      <c r="F220" s="2">
        <v>100</v>
      </c>
      <c r="G220">
        <f t="shared" si="30"/>
        <v>0.0073824</v>
      </c>
      <c r="H220">
        <f t="shared" si="32"/>
        <v>3.966394869868351</v>
      </c>
      <c r="I220">
        <v>1.7514629388816645</v>
      </c>
      <c r="J220">
        <f t="shared" si="33"/>
        <v>2.890925246511628</v>
      </c>
      <c r="K220">
        <v>43.01972093023256</v>
      </c>
      <c r="L220">
        <v>1.7514629388816645</v>
      </c>
      <c r="M220">
        <f t="shared" si="29"/>
        <v>0.01293</v>
      </c>
      <c r="P220">
        <f t="shared" si="31"/>
        <v>69.09311339162792</v>
      </c>
    </row>
    <row r="221" spans="1:16" ht="12.75">
      <c r="A221">
        <v>2002</v>
      </c>
      <c r="B221" t="s">
        <v>23</v>
      </c>
      <c r="C221">
        <v>208</v>
      </c>
      <c r="D221">
        <v>0.73079</v>
      </c>
      <c r="E221">
        <v>0.02154</v>
      </c>
      <c r="F221" s="2">
        <v>100</v>
      </c>
      <c r="G221">
        <f t="shared" si="30"/>
        <v>0.007307900000000001</v>
      </c>
      <c r="H221">
        <f t="shared" si="32"/>
        <v>3.8860469740391648</v>
      </c>
      <c r="I221">
        <v>2.94749517645288</v>
      </c>
      <c r="J221">
        <f t="shared" si="33"/>
        <v>3.2378362760930237</v>
      </c>
      <c r="K221">
        <v>48.18208744186047</v>
      </c>
      <c r="L221">
        <v>2.94749517645288</v>
      </c>
      <c r="M221">
        <f t="shared" si="29"/>
        <v>0.021540000000000004</v>
      </c>
      <c r="P221">
        <f t="shared" si="31"/>
        <v>77.38428699862327</v>
      </c>
    </row>
    <row r="222" spans="1:16" ht="12.75">
      <c r="A222">
        <v>2002</v>
      </c>
      <c r="B222" t="s">
        <v>23</v>
      </c>
      <c r="C222">
        <v>209</v>
      </c>
      <c r="D222">
        <v>0.72941</v>
      </c>
      <c r="E222">
        <v>0.02066</v>
      </c>
      <c r="F222" s="2">
        <v>100</v>
      </c>
      <c r="G222">
        <f t="shared" si="30"/>
        <v>0.0072941</v>
      </c>
      <c r="H222">
        <f t="shared" si="32"/>
        <v>3.871343401208492</v>
      </c>
      <c r="I222">
        <v>2.83242620748276</v>
      </c>
      <c r="J222">
        <f t="shared" si="33"/>
        <v>4.394206374697674</v>
      </c>
      <c r="K222">
        <v>65.38997581395348</v>
      </c>
      <c r="L222">
        <v>2.83242620748276</v>
      </c>
      <c r="M222">
        <f aca="true" t="shared" si="34" ref="M222:M253">G222*L222</f>
        <v>0.02066</v>
      </c>
      <c r="P222">
        <f t="shared" si="31"/>
        <v>105.02153235527443</v>
      </c>
    </row>
    <row r="223" spans="1:16" ht="12.75">
      <c r="A223">
        <v>2002</v>
      </c>
      <c r="B223" t="s">
        <v>23</v>
      </c>
      <c r="C223">
        <v>210</v>
      </c>
      <c r="D223">
        <v>0.73589</v>
      </c>
      <c r="E223">
        <v>0.01454</v>
      </c>
      <c r="F223" s="2">
        <v>100</v>
      </c>
      <c r="G223">
        <f t="shared" si="30"/>
        <v>0.007358900000000001</v>
      </c>
      <c r="H223">
        <f t="shared" si="32"/>
        <v>3.940872474013308</v>
      </c>
      <c r="I223">
        <v>1.9758387802524833</v>
      </c>
      <c r="J223">
        <f t="shared" si="33"/>
        <v>2.775288236651163</v>
      </c>
      <c r="K223">
        <v>41.298932093023254</v>
      </c>
      <c r="L223">
        <v>1.9758387802524833</v>
      </c>
      <c r="M223">
        <f t="shared" si="34"/>
        <v>0.01454</v>
      </c>
      <c r="P223">
        <f t="shared" si="31"/>
        <v>66.3293888559628</v>
      </c>
    </row>
    <row r="224" spans="1:16" ht="12.75">
      <c r="A224">
        <v>2002</v>
      </c>
      <c r="B224" t="s">
        <v>23</v>
      </c>
      <c r="C224">
        <v>301</v>
      </c>
      <c r="D224">
        <v>0.63529</v>
      </c>
      <c r="E224">
        <v>0.0484</v>
      </c>
      <c r="F224" s="2">
        <v>100</v>
      </c>
      <c r="G224">
        <f t="shared" si="30"/>
        <v>0.0063529</v>
      </c>
      <c r="H224">
        <f t="shared" si="32"/>
        <v>2.989343920969154</v>
      </c>
      <c r="I224">
        <v>7.618567898125265</v>
      </c>
      <c r="J224">
        <f t="shared" si="33"/>
        <v>2.3127401972093025</v>
      </c>
      <c r="K224">
        <v>34.41577674418605</v>
      </c>
      <c r="L224">
        <v>7.618567898125265</v>
      </c>
      <c r="M224">
        <f t="shared" si="34"/>
        <v>0.0484</v>
      </c>
      <c r="P224">
        <f t="shared" si="31"/>
        <v>55.274490713302335</v>
      </c>
    </row>
    <row r="225" spans="1:16" ht="12.75">
      <c r="A225">
        <v>2002</v>
      </c>
      <c r="B225" t="s">
        <v>23</v>
      </c>
      <c r="C225">
        <v>305</v>
      </c>
      <c r="D225">
        <v>0.70489</v>
      </c>
      <c r="E225">
        <v>0.02863</v>
      </c>
      <c r="F225" s="2">
        <v>100</v>
      </c>
      <c r="G225">
        <f t="shared" si="30"/>
        <v>0.0070489</v>
      </c>
      <c r="H225">
        <f t="shared" si="32"/>
        <v>3.619171524104688</v>
      </c>
      <c r="I225">
        <v>4.061626636780207</v>
      </c>
      <c r="J225">
        <f t="shared" si="33"/>
        <v>3.0065622563720935</v>
      </c>
      <c r="K225">
        <v>44.740509767441864</v>
      </c>
      <c r="L225">
        <v>4.061626636780207</v>
      </c>
      <c r="M225">
        <f t="shared" si="34"/>
        <v>0.02863</v>
      </c>
      <c r="P225">
        <f t="shared" si="31"/>
        <v>71.85683792729304</v>
      </c>
    </row>
    <row r="226" spans="1:16" ht="12.75">
      <c r="A226">
        <v>2002</v>
      </c>
      <c r="B226" t="s">
        <v>23</v>
      </c>
      <c r="C226">
        <v>306</v>
      </c>
      <c r="D226">
        <v>0.7045</v>
      </c>
      <c r="E226">
        <v>0.03271</v>
      </c>
      <c r="F226" s="2">
        <v>100</v>
      </c>
      <c r="G226">
        <f t="shared" si="30"/>
        <v>0.007045</v>
      </c>
      <c r="H226">
        <f t="shared" si="32"/>
        <v>3.6152962732826515</v>
      </c>
      <c r="I226">
        <v>4.643009226401704</v>
      </c>
      <c r="J226">
        <f t="shared" si="33"/>
        <v>3.8160213253953486</v>
      </c>
      <c r="K226">
        <v>56.786031627906965</v>
      </c>
      <c r="L226">
        <v>4.643009226401704</v>
      </c>
      <c r="M226">
        <f t="shared" si="34"/>
        <v>0.03271</v>
      </c>
      <c r="P226">
        <f t="shared" si="31"/>
        <v>91.20290967694883</v>
      </c>
    </row>
    <row r="227" spans="1:16" ht="12.75">
      <c r="A227">
        <v>2002</v>
      </c>
      <c r="B227" t="s">
        <v>23</v>
      </c>
      <c r="C227">
        <v>307</v>
      </c>
      <c r="D227">
        <v>0.71023</v>
      </c>
      <c r="E227">
        <v>0.03831</v>
      </c>
      <c r="F227" s="2">
        <v>100</v>
      </c>
      <c r="G227">
        <f t="shared" si="30"/>
        <v>0.007102300000000001</v>
      </c>
      <c r="H227">
        <f t="shared" si="32"/>
        <v>3.672652374578569</v>
      </c>
      <c r="I227">
        <v>5.394027286935218</v>
      </c>
      <c r="J227">
        <f t="shared" si="33"/>
        <v>2.6596512267906984</v>
      </c>
      <c r="K227">
        <v>39.57814325581396</v>
      </c>
      <c r="L227">
        <v>5.394027286935218</v>
      </c>
      <c r="M227">
        <f t="shared" si="34"/>
        <v>0.038310000000000004</v>
      </c>
      <c r="P227">
        <f t="shared" si="31"/>
        <v>63.56566432029769</v>
      </c>
    </row>
    <row r="228" spans="1:16" ht="12.75">
      <c r="A228">
        <v>2002</v>
      </c>
      <c r="B228" t="s">
        <v>23</v>
      </c>
      <c r="C228">
        <v>308</v>
      </c>
      <c r="D228">
        <v>0.69405</v>
      </c>
      <c r="E228">
        <v>0.01472</v>
      </c>
      <c r="F228" s="2">
        <v>100</v>
      </c>
      <c r="G228">
        <f t="shared" si="30"/>
        <v>0.0069405</v>
      </c>
      <c r="H228">
        <f t="shared" si="32"/>
        <v>3.512990464384801</v>
      </c>
      <c r="I228">
        <v>2.1208846624882938</v>
      </c>
      <c r="J228">
        <f t="shared" si="33"/>
        <v>2.6596512267906984</v>
      </c>
      <c r="K228">
        <v>39.57814325581396</v>
      </c>
      <c r="L228">
        <v>2.1208846624882938</v>
      </c>
      <c r="M228">
        <f t="shared" si="34"/>
        <v>0.014720000000000002</v>
      </c>
      <c r="P228">
        <f t="shared" si="31"/>
        <v>63.56566432029769</v>
      </c>
    </row>
    <row r="229" spans="1:16" ht="12.75">
      <c r="A229">
        <v>2002</v>
      </c>
      <c r="B229" t="s">
        <v>23</v>
      </c>
      <c r="C229">
        <v>309</v>
      </c>
      <c r="D229">
        <v>0.70394</v>
      </c>
      <c r="E229">
        <v>0.02658</v>
      </c>
      <c r="F229" s="2">
        <v>100</v>
      </c>
      <c r="G229">
        <f t="shared" si="30"/>
        <v>0.0070394</v>
      </c>
      <c r="H229">
        <f t="shared" si="32"/>
        <v>3.609739066196832</v>
      </c>
      <c r="I229">
        <v>3.775889990624201</v>
      </c>
      <c r="J229">
        <f t="shared" si="33"/>
        <v>4.2785693648372085</v>
      </c>
      <c r="K229">
        <v>63.66918697674417</v>
      </c>
      <c r="L229">
        <v>3.775889990624201</v>
      </c>
      <c r="M229">
        <f t="shared" si="34"/>
        <v>0.026580000000000003</v>
      </c>
      <c r="P229">
        <f t="shared" si="31"/>
        <v>102.2578078196093</v>
      </c>
    </row>
    <row r="230" spans="1:16" ht="12.75">
      <c r="A230">
        <v>2002</v>
      </c>
      <c r="B230" t="s">
        <v>23</v>
      </c>
      <c r="C230">
        <v>310</v>
      </c>
      <c r="D230">
        <v>0.72873</v>
      </c>
      <c r="E230">
        <v>0.01758</v>
      </c>
      <c r="F230" s="2">
        <v>100</v>
      </c>
      <c r="G230">
        <f t="shared" si="30"/>
        <v>0.0072873</v>
      </c>
      <c r="H230">
        <f t="shared" si="32"/>
        <v>3.8641186364753013</v>
      </c>
      <c r="I230">
        <v>2.4124161211971513</v>
      </c>
      <c r="J230">
        <f t="shared" si="33"/>
        <v>4.04729534511628</v>
      </c>
      <c r="K230">
        <v>60.22760930232559</v>
      </c>
      <c r="L230">
        <v>2.4124161211971513</v>
      </c>
      <c r="M230">
        <f t="shared" si="34"/>
        <v>0.017580000000000002</v>
      </c>
      <c r="P230">
        <f t="shared" si="31"/>
        <v>96.73035874827909</v>
      </c>
    </row>
    <row r="231" spans="1:16" ht="12.75">
      <c r="A231">
        <v>2002</v>
      </c>
      <c r="B231" t="s">
        <v>17</v>
      </c>
      <c r="C231">
        <v>103</v>
      </c>
      <c r="D231">
        <v>0.68262</v>
      </c>
      <c r="E231">
        <v>0.03192</v>
      </c>
      <c r="F231" s="2">
        <v>98</v>
      </c>
      <c r="G231">
        <f t="shared" si="30"/>
        <v>0.006965510204081633</v>
      </c>
      <c r="H231">
        <f t="shared" si="32"/>
        <v>3.5372088721657313</v>
      </c>
      <c r="I231">
        <v>4.676100905335325</v>
      </c>
      <c r="J231">
        <f t="shared" si="33"/>
        <v>3.9951231505056515</v>
      </c>
      <c r="K231">
        <v>59.45123735871505</v>
      </c>
      <c r="L231">
        <v>4.676100905335325</v>
      </c>
      <c r="M231">
        <f t="shared" si="34"/>
        <v>0.03257142857142857</v>
      </c>
      <c r="P231">
        <f t="shared" si="31"/>
        <v>95.48344329708507</v>
      </c>
    </row>
    <row r="232" spans="1:16" ht="12.75">
      <c r="A232">
        <v>2002</v>
      </c>
      <c r="B232" t="s">
        <v>17</v>
      </c>
      <c r="C232">
        <v>106</v>
      </c>
      <c r="D232">
        <v>0.66931</v>
      </c>
      <c r="E232">
        <v>0.02723</v>
      </c>
      <c r="F232" s="2">
        <v>98</v>
      </c>
      <c r="G232">
        <f t="shared" si="30"/>
        <v>0.00682969387755102</v>
      </c>
      <c r="H232">
        <f t="shared" si="32"/>
        <v>3.4076715122255803</v>
      </c>
      <c r="I232">
        <v>4.068368917243132</v>
      </c>
      <c r="J232">
        <f t="shared" si="33"/>
        <v>2.774391076740036</v>
      </c>
      <c r="K232">
        <v>41.28558149910768</v>
      </c>
      <c r="L232">
        <v>4.068368917243132</v>
      </c>
      <c r="M232">
        <f t="shared" si="34"/>
        <v>0.02778571428571429</v>
      </c>
      <c r="P232">
        <f t="shared" si="31"/>
        <v>66.30794673408687</v>
      </c>
    </row>
    <row r="233" spans="1:16" ht="12.75">
      <c r="A233">
        <v>2002</v>
      </c>
      <c r="B233" t="s">
        <v>17</v>
      </c>
      <c r="C233">
        <v>109</v>
      </c>
      <c r="D233">
        <v>0.74771</v>
      </c>
      <c r="E233">
        <v>0.02182</v>
      </c>
      <c r="F233" s="2">
        <v>98</v>
      </c>
      <c r="G233">
        <f t="shared" si="30"/>
        <v>0.0076296938775510205</v>
      </c>
      <c r="H233">
        <f t="shared" si="32"/>
        <v>4.245201206308717</v>
      </c>
      <c r="I233">
        <v>2.918243704109882</v>
      </c>
      <c r="J233">
        <f t="shared" si="33"/>
        <v>2.237289280190364</v>
      </c>
      <c r="K233">
        <v>33.29299524092803</v>
      </c>
      <c r="L233">
        <v>2.918243704109882</v>
      </c>
      <c r="M233">
        <f t="shared" si="34"/>
        <v>0.022265306122448977</v>
      </c>
      <c r="P233">
        <f t="shared" si="31"/>
        <v>53.471213796549705</v>
      </c>
    </row>
    <row r="234" spans="1:16" ht="12.75">
      <c r="A234">
        <v>2002</v>
      </c>
      <c r="B234" t="s">
        <v>17</v>
      </c>
      <c r="C234">
        <v>112</v>
      </c>
      <c r="D234">
        <v>0.74402</v>
      </c>
      <c r="E234">
        <v>0.0351</v>
      </c>
      <c r="F234" s="2">
        <v>98</v>
      </c>
      <c r="G234">
        <f t="shared" si="30"/>
        <v>0.007592040816326531</v>
      </c>
      <c r="H234">
        <f t="shared" si="32"/>
        <v>4.201518136903195</v>
      </c>
      <c r="I234">
        <v>4.717615117873175</v>
      </c>
      <c r="J234">
        <f t="shared" si="33"/>
        <v>2.8093090422367646</v>
      </c>
      <c r="K234">
        <v>41.80519408090423</v>
      </c>
      <c r="L234">
        <v>4.717615117873175</v>
      </c>
      <c r="M234">
        <f t="shared" si="34"/>
        <v>0.035816326530612244</v>
      </c>
      <c r="P234">
        <f t="shared" si="31"/>
        <v>67.14248610945867</v>
      </c>
    </row>
    <row r="235" spans="1:16" ht="12.75">
      <c r="A235">
        <v>2002</v>
      </c>
      <c r="B235" t="s">
        <v>17</v>
      </c>
      <c r="C235">
        <v>203</v>
      </c>
      <c r="D235">
        <v>0.60758</v>
      </c>
      <c r="E235">
        <v>0.03638</v>
      </c>
      <c r="F235" s="2">
        <v>98</v>
      </c>
      <c r="G235">
        <f t="shared" si="30"/>
        <v>0.006199795918367347</v>
      </c>
      <c r="H235">
        <f t="shared" si="32"/>
        <v>2.8662261886870035</v>
      </c>
      <c r="I235">
        <v>5.987688864017907</v>
      </c>
      <c r="J235">
        <f t="shared" si="33"/>
        <v>1.994514189173111</v>
      </c>
      <c r="K235">
        <v>29.680270672218914</v>
      </c>
      <c r="L235">
        <v>5.987688864017907</v>
      </c>
      <c r="M235">
        <f t="shared" si="34"/>
        <v>0.037122448979591834</v>
      </c>
      <c r="P235">
        <f t="shared" si="31"/>
        <v>47.668889121237356</v>
      </c>
    </row>
    <row r="236" spans="1:16" ht="12.75">
      <c r="A236">
        <v>2002</v>
      </c>
      <c r="B236" t="s">
        <v>17</v>
      </c>
      <c r="C236">
        <v>206</v>
      </c>
      <c r="D236">
        <v>0.71723</v>
      </c>
      <c r="E236">
        <v>0.04625</v>
      </c>
      <c r="F236" s="2">
        <v>98</v>
      </c>
      <c r="G236">
        <f t="shared" si="30"/>
        <v>0.007318673469387756</v>
      </c>
      <c r="H236">
        <f t="shared" si="32"/>
        <v>3.8975646561307506</v>
      </c>
      <c r="I236">
        <v>6.44841961434965</v>
      </c>
      <c r="J236">
        <f t="shared" si="33"/>
        <v>2.4386707102914937</v>
      </c>
      <c r="K236">
        <v>36.289742712671035</v>
      </c>
      <c r="L236">
        <v>6.44841961434965</v>
      </c>
      <c r="M236">
        <f t="shared" si="34"/>
        <v>0.047193877551020405</v>
      </c>
      <c r="P236">
        <f t="shared" si="31"/>
        <v>58.2842299759667</v>
      </c>
    </row>
    <row r="237" spans="1:16" ht="12.75">
      <c r="A237">
        <v>2002</v>
      </c>
      <c r="B237" t="s">
        <v>17</v>
      </c>
      <c r="C237">
        <v>209</v>
      </c>
      <c r="D237">
        <v>0.74072</v>
      </c>
      <c r="E237">
        <v>0.01761</v>
      </c>
      <c r="F237" s="2">
        <v>98</v>
      </c>
      <c r="G237">
        <f t="shared" si="30"/>
        <v>0.007558367346938776</v>
      </c>
      <c r="H237">
        <f t="shared" si="32"/>
        <v>4.162832862617566</v>
      </c>
      <c r="I237">
        <v>2.3774165676638948</v>
      </c>
      <c r="J237">
        <f t="shared" si="33"/>
        <v>2.634211317073171</v>
      </c>
      <c r="K237">
        <v>39.1995731707317</v>
      </c>
      <c r="L237">
        <v>2.3774165676638948</v>
      </c>
      <c r="M237">
        <f t="shared" si="34"/>
        <v>0.017969387755102043</v>
      </c>
      <c r="P237">
        <f t="shared" si="31"/>
        <v>62.95765047804879</v>
      </c>
    </row>
    <row r="238" spans="1:16" ht="12.75">
      <c r="A238">
        <v>2002</v>
      </c>
      <c r="B238" t="s">
        <v>17</v>
      </c>
      <c r="C238">
        <v>212</v>
      </c>
      <c r="D238">
        <v>0.72286</v>
      </c>
      <c r="E238">
        <v>0.04623</v>
      </c>
      <c r="F238" s="2">
        <v>98</v>
      </c>
      <c r="G238">
        <f t="shared" si="30"/>
        <v>0.007376122448979591</v>
      </c>
      <c r="H238">
        <f t="shared" si="32"/>
        <v>3.9595609410022714</v>
      </c>
      <c r="I238">
        <v>6.395429267077997</v>
      </c>
      <c r="J238">
        <f t="shared" si="33"/>
        <v>3.1357602760261747</v>
      </c>
      <c r="K238">
        <v>46.6630993456276</v>
      </c>
      <c r="L238">
        <v>6.395429267077997</v>
      </c>
      <c r="M238">
        <f t="shared" si="34"/>
        <v>0.04717346938775511</v>
      </c>
      <c r="P238">
        <f t="shared" si="31"/>
        <v>74.94467059702558</v>
      </c>
    </row>
    <row r="239" spans="1:16" ht="12.75">
      <c r="A239">
        <v>2002</v>
      </c>
      <c r="B239" t="s">
        <v>17</v>
      </c>
      <c r="C239">
        <v>303</v>
      </c>
      <c r="D239">
        <v>0.62545</v>
      </c>
      <c r="E239">
        <v>0.03911</v>
      </c>
      <c r="F239" s="2">
        <v>98</v>
      </c>
      <c r="G239">
        <f t="shared" si="30"/>
        <v>0.006382142857142857</v>
      </c>
      <c r="H239">
        <f t="shared" si="32"/>
        <v>3.0134540680306263</v>
      </c>
      <c r="I239">
        <v>6.253097769605883</v>
      </c>
      <c r="J239">
        <f t="shared" si="33"/>
        <v>2.787088518738846</v>
      </c>
      <c r="K239">
        <v>41.47453152885187</v>
      </c>
      <c r="L239">
        <v>6.253097769605883</v>
      </c>
      <c r="M239">
        <f t="shared" si="34"/>
        <v>0.03990816326530612</v>
      </c>
      <c r="P239">
        <f t="shared" si="31"/>
        <v>66.61141559785841</v>
      </c>
    </row>
    <row r="240" spans="1:16" ht="12.75">
      <c r="A240">
        <v>2002</v>
      </c>
      <c r="B240" t="s">
        <v>17</v>
      </c>
      <c r="C240">
        <v>306</v>
      </c>
      <c r="D240">
        <v>0.60333</v>
      </c>
      <c r="E240">
        <v>0.03177</v>
      </c>
      <c r="F240" s="2">
        <v>98</v>
      </c>
      <c r="G240">
        <f t="shared" si="30"/>
        <v>0.006156428571428571</v>
      </c>
      <c r="H240">
        <f t="shared" si="32"/>
        <v>2.8322833887437087</v>
      </c>
      <c r="I240">
        <v>5.265774949032867</v>
      </c>
      <c r="J240">
        <f t="shared" si="33"/>
        <v>2.558280613920285</v>
      </c>
      <c r="K240">
        <v>38.06965199286139</v>
      </c>
      <c r="L240">
        <v>5.265774949032867</v>
      </c>
      <c r="M240">
        <f t="shared" si="34"/>
        <v>0.03241836734693877</v>
      </c>
      <c r="P240">
        <f t="shared" si="31"/>
        <v>61.14290667269482</v>
      </c>
    </row>
    <row r="241" spans="1:16" ht="12.75">
      <c r="A241">
        <v>2002</v>
      </c>
      <c r="B241" t="s">
        <v>17</v>
      </c>
      <c r="C241">
        <v>309</v>
      </c>
      <c r="D241">
        <v>0.70259</v>
      </c>
      <c r="E241">
        <v>0.0329</v>
      </c>
      <c r="F241" s="2">
        <v>98</v>
      </c>
      <c r="G241">
        <f t="shared" si="30"/>
        <v>0.007169285714285715</v>
      </c>
      <c r="H241">
        <f t="shared" si="32"/>
        <v>3.7408583656108885</v>
      </c>
      <c r="I241">
        <v>4.682674105808508</v>
      </c>
      <c r="J241">
        <f t="shared" si="33"/>
        <v>2.989485744199881</v>
      </c>
      <c r="K241">
        <v>44.48639500297442</v>
      </c>
      <c r="L241">
        <v>4.682674105808508</v>
      </c>
      <c r="M241">
        <f t="shared" si="34"/>
        <v>0.03357142857142857</v>
      </c>
      <c r="P241">
        <f t="shared" si="31"/>
        <v>71.44870928637717</v>
      </c>
    </row>
    <row r="242" spans="1:16" ht="12.75">
      <c r="A242">
        <v>2002</v>
      </c>
      <c r="B242" t="s">
        <v>17</v>
      </c>
      <c r="C242">
        <v>312</v>
      </c>
      <c r="D242">
        <v>0.71408</v>
      </c>
      <c r="E242">
        <v>0.041129</v>
      </c>
      <c r="F242" s="2">
        <v>98</v>
      </c>
      <c r="G242">
        <f t="shared" si="30"/>
        <v>0.007286530612244898</v>
      </c>
      <c r="H242">
        <f t="shared" si="32"/>
        <v>3.863302038144502</v>
      </c>
      <c r="I242">
        <v>5.759718799014116</v>
      </c>
      <c r="J242">
        <f t="shared" si="33"/>
        <v>3.8120260368828083</v>
      </c>
      <c r="K242">
        <v>56.72657792980369</v>
      </c>
      <c r="L242">
        <v>5.759718799014116</v>
      </c>
      <c r="M242">
        <f t="shared" si="34"/>
        <v>0.041968367346938776</v>
      </c>
      <c r="P242">
        <f t="shared" si="31"/>
        <v>91.10742228149911</v>
      </c>
    </row>
    <row r="243" spans="1:16" ht="12.75">
      <c r="A243">
        <v>2002</v>
      </c>
      <c r="B243" t="s">
        <v>19</v>
      </c>
      <c r="C243">
        <v>102</v>
      </c>
      <c r="D243">
        <v>0.14974</v>
      </c>
      <c r="E243">
        <v>0.05315</v>
      </c>
      <c r="F243" s="2">
        <v>92</v>
      </c>
      <c r="G243">
        <f t="shared" si="30"/>
        <v>0.0016276086956521741</v>
      </c>
      <c r="H243">
        <f t="shared" si="32"/>
        <v>0.8162916428621363</v>
      </c>
      <c r="I243">
        <v>35.4948577534393</v>
      </c>
      <c r="J243">
        <f t="shared" si="33"/>
        <v>0.5781850493023256</v>
      </c>
      <c r="K243">
        <v>8.603944186046512</v>
      </c>
      <c r="L243">
        <v>35.4948577534393</v>
      </c>
      <c r="M243">
        <f t="shared" si="34"/>
        <v>0.0577717391304348</v>
      </c>
      <c r="P243">
        <f t="shared" si="31"/>
        <v>13.818622678325584</v>
      </c>
    </row>
    <row r="244" spans="1:16" ht="12.75">
      <c r="A244">
        <v>2002</v>
      </c>
      <c r="B244" t="s">
        <v>19</v>
      </c>
      <c r="C244">
        <v>108</v>
      </c>
      <c r="D244">
        <v>0.31476</v>
      </c>
      <c r="E244">
        <v>0.03948</v>
      </c>
      <c r="F244" s="2">
        <v>92</v>
      </c>
      <c r="G244">
        <f t="shared" si="30"/>
        <v>0.003421304347826087</v>
      </c>
      <c r="H244">
        <f t="shared" si="32"/>
        <v>1.3360862257292492</v>
      </c>
      <c r="I244">
        <v>12.542889820815862</v>
      </c>
      <c r="J244">
        <f t="shared" si="33"/>
        <v>1.6189181380465119</v>
      </c>
      <c r="K244">
        <v>24.091043720930234</v>
      </c>
      <c r="L244">
        <v>12.542889820815862</v>
      </c>
      <c r="M244">
        <f t="shared" si="34"/>
        <v>0.04291304347826088</v>
      </c>
      <c r="P244">
        <f t="shared" si="31"/>
        <v>38.69214349931163</v>
      </c>
    </row>
    <row r="245" spans="1:16" ht="12.75">
      <c r="A245">
        <v>2002</v>
      </c>
      <c r="B245" t="s">
        <v>19</v>
      </c>
      <c r="C245">
        <v>109</v>
      </c>
      <c r="D245">
        <v>0.68351</v>
      </c>
      <c r="E245">
        <v>0.02126</v>
      </c>
      <c r="F245" s="2">
        <v>92</v>
      </c>
      <c r="G245">
        <f t="shared" si="30"/>
        <v>0.00742945652173913</v>
      </c>
      <c r="H245">
        <f t="shared" si="32"/>
        <v>4.017998991600649</v>
      </c>
      <c r="I245">
        <v>3.110415356029905</v>
      </c>
      <c r="J245">
        <f t="shared" si="33"/>
        <v>3.5847473056744192</v>
      </c>
      <c r="K245">
        <v>53.344453953488376</v>
      </c>
      <c r="L245">
        <v>3.110415356029905</v>
      </c>
      <c r="M245">
        <f t="shared" si="34"/>
        <v>0.023108695652173914</v>
      </c>
      <c r="P245">
        <f t="shared" si="31"/>
        <v>85.67546060561862</v>
      </c>
    </row>
    <row r="246" spans="1:16" ht="12.75">
      <c r="A246">
        <v>2002</v>
      </c>
      <c r="B246" t="s">
        <v>19</v>
      </c>
      <c r="C246">
        <v>110</v>
      </c>
      <c r="D246">
        <v>0.65658</v>
      </c>
      <c r="E246">
        <v>0.08925</v>
      </c>
      <c r="F246" s="2">
        <v>92</v>
      </c>
      <c r="G246">
        <f t="shared" si="30"/>
        <v>0.007136739130434783</v>
      </c>
      <c r="H246">
        <f t="shared" si="32"/>
        <v>3.7075621122714395</v>
      </c>
      <c r="I246">
        <v>13.593164580096865</v>
      </c>
      <c r="J246">
        <f t="shared" si="33"/>
        <v>2.3127401972093025</v>
      </c>
      <c r="K246">
        <v>34.41577674418605</v>
      </c>
      <c r="L246">
        <v>13.593164580096865</v>
      </c>
      <c r="M246">
        <f t="shared" si="34"/>
        <v>0.09701086956521739</v>
      </c>
      <c r="P246">
        <f t="shared" si="31"/>
        <v>55.274490713302335</v>
      </c>
    </row>
    <row r="247" spans="1:16" ht="12.75">
      <c r="A247">
        <v>2002</v>
      </c>
      <c r="B247" t="s">
        <v>19</v>
      </c>
      <c r="C247">
        <v>111</v>
      </c>
      <c r="D247">
        <v>0.74148</v>
      </c>
      <c r="E247">
        <v>0.04606</v>
      </c>
      <c r="F247" s="2">
        <v>92</v>
      </c>
      <c r="G247">
        <f t="shared" si="30"/>
        <v>0.008059565217391304</v>
      </c>
      <c r="H247">
        <f t="shared" si="32"/>
        <v>4.777296850618005</v>
      </c>
      <c r="I247">
        <v>6.211900523277769</v>
      </c>
      <c r="J247">
        <f t="shared" si="33"/>
        <v>2.0814661774883723</v>
      </c>
      <c r="K247">
        <v>30.97419906976744</v>
      </c>
      <c r="L247">
        <v>6.211900523277769</v>
      </c>
      <c r="M247">
        <f t="shared" si="34"/>
        <v>0.050065217391304345</v>
      </c>
      <c r="P247">
        <f t="shared" si="31"/>
        <v>49.747041641972096</v>
      </c>
    </row>
    <row r="248" spans="1:16" ht="12.75">
      <c r="A248">
        <v>2002</v>
      </c>
      <c r="B248" t="s">
        <v>19</v>
      </c>
      <c r="C248">
        <v>114</v>
      </c>
      <c r="D248">
        <v>0.68576</v>
      </c>
      <c r="E248">
        <v>0.10983</v>
      </c>
      <c r="F248" s="2">
        <v>92</v>
      </c>
      <c r="G248">
        <f t="shared" si="30"/>
        <v>0.007453913043478261</v>
      </c>
      <c r="H248">
        <f t="shared" si="32"/>
        <v>4.045083616812846</v>
      </c>
      <c r="I248">
        <v>16.0158072795147</v>
      </c>
      <c r="J248">
        <f t="shared" si="33"/>
        <v>2.0814661774883723</v>
      </c>
      <c r="K248">
        <v>30.97419906976744</v>
      </c>
      <c r="L248">
        <v>16.0158072795147</v>
      </c>
      <c r="M248">
        <f t="shared" si="34"/>
        <v>0.11938043478260871</v>
      </c>
      <c r="P248">
        <f t="shared" si="31"/>
        <v>49.747041641972096</v>
      </c>
    </row>
    <row r="249" spans="1:16" ht="12.75">
      <c r="A249">
        <v>2002</v>
      </c>
      <c r="B249" t="s">
        <v>19</v>
      </c>
      <c r="C249">
        <v>202</v>
      </c>
      <c r="D249">
        <v>0.31857</v>
      </c>
      <c r="E249">
        <v>0.12519</v>
      </c>
      <c r="F249" s="2">
        <v>92</v>
      </c>
      <c r="G249">
        <f t="shared" si="30"/>
        <v>0.003462717391304348</v>
      </c>
      <c r="H249">
        <f t="shared" si="32"/>
        <v>1.3513725454471233</v>
      </c>
      <c r="I249">
        <v>39.29748563894905</v>
      </c>
      <c r="J249">
        <f>(K249*60)*1.12/1000</f>
        <v>0.4625480394418605</v>
      </c>
      <c r="K249">
        <v>6.883155348837209</v>
      </c>
      <c r="L249">
        <v>39.29748563894905</v>
      </c>
      <c r="M249">
        <f t="shared" si="34"/>
        <v>0.13607608695652174</v>
      </c>
      <c r="P249">
        <f t="shared" si="31"/>
        <v>11.054898142660466</v>
      </c>
    </row>
    <row r="250" spans="1:16" ht="12.75">
      <c r="A250">
        <v>2002</v>
      </c>
      <c r="B250" t="s">
        <v>19</v>
      </c>
      <c r="C250">
        <v>208</v>
      </c>
      <c r="D250">
        <v>0.47476</v>
      </c>
      <c r="E250">
        <v>0.06087</v>
      </c>
      <c r="F250" s="2">
        <v>92</v>
      </c>
      <c r="G250">
        <f t="shared" si="30"/>
        <v>0.005160434782608696</v>
      </c>
      <c r="H250">
        <f t="shared" si="32"/>
        <v>2.154338559904138</v>
      </c>
      <c r="I250">
        <v>12.821214929648663</v>
      </c>
      <c r="J250">
        <f>(K250*60)*1.12/1000</f>
        <v>3.0065622563720935</v>
      </c>
      <c r="K250">
        <v>44.740509767441864</v>
      </c>
      <c r="L250">
        <v>12.821214929648663</v>
      </c>
      <c r="M250">
        <f t="shared" si="34"/>
        <v>0.06616304347826087</v>
      </c>
      <c r="P250">
        <f t="shared" si="31"/>
        <v>71.85683792729304</v>
      </c>
    </row>
    <row r="251" spans="1:13" ht="12.75">
      <c r="A251">
        <v>2002</v>
      </c>
      <c r="B251" t="s">
        <v>19</v>
      </c>
      <c r="C251">
        <v>209</v>
      </c>
      <c r="D251">
        <v>0.53734</v>
      </c>
      <c r="E251">
        <v>0.05004</v>
      </c>
      <c r="F251" s="2">
        <v>92</v>
      </c>
      <c r="G251">
        <f t="shared" si="30"/>
        <v>0.005840652173913044</v>
      </c>
      <c r="H251">
        <f t="shared" si="32"/>
        <v>2.5969546266350814</v>
      </c>
      <c r="I251">
        <v>9.31253954665575</v>
      </c>
      <c r="L251">
        <v>9.31253954665575</v>
      </c>
      <c r="M251">
        <f t="shared" si="34"/>
        <v>0.05439130434782609</v>
      </c>
    </row>
    <row r="252" spans="1:16" ht="12.75">
      <c r="A252">
        <v>2002</v>
      </c>
      <c r="B252" t="s">
        <v>19</v>
      </c>
      <c r="C252">
        <v>210</v>
      </c>
      <c r="D252">
        <v>0.68428</v>
      </c>
      <c r="E252">
        <v>0.01891</v>
      </c>
      <c r="F252" s="2">
        <v>92</v>
      </c>
      <c r="G252">
        <f t="shared" si="30"/>
        <v>0.007437826086956522</v>
      </c>
      <c r="H252">
        <f t="shared" si="32"/>
        <v>4.027247479310864</v>
      </c>
      <c r="I252">
        <v>2.7634886303852224</v>
      </c>
      <c r="J252">
        <f aca="true" t="shared" si="35" ref="J252:J258">(K252*60)*1.12/1000</f>
        <v>2.6596512267906984</v>
      </c>
      <c r="K252">
        <v>39.57814325581396</v>
      </c>
      <c r="L252">
        <v>2.7634886303852224</v>
      </c>
      <c r="M252">
        <f t="shared" si="34"/>
        <v>0.020554347826086956</v>
      </c>
      <c r="P252">
        <f t="shared" si="31"/>
        <v>63.56566432029769</v>
      </c>
    </row>
    <row r="253" spans="1:16" ht="12.75">
      <c r="A253">
        <v>2002</v>
      </c>
      <c r="B253" t="s">
        <v>19</v>
      </c>
      <c r="C253">
        <v>211</v>
      </c>
      <c r="D253">
        <v>0.46957</v>
      </c>
      <c r="E253">
        <v>0.16589</v>
      </c>
      <c r="F253" s="2">
        <v>92</v>
      </c>
      <c r="G253">
        <f t="shared" si="30"/>
        <v>0.005104021739130435</v>
      </c>
      <c r="H253">
        <f t="shared" si="32"/>
        <v>2.1212108486056165</v>
      </c>
      <c r="I253">
        <v>35.32806610303044</v>
      </c>
      <c r="J253">
        <f t="shared" si="35"/>
        <v>3.4691102958139535</v>
      </c>
      <c r="K253">
        <v>51.62366511627907</v>
      </c>
      <c r="L253">
        <v>35.32806610303044</v>
      </c>
      <c r="M253">
        <f t="shared" si="34"/>
        <v>0.18031521739130438</v>
      </c>
      <c r="P253">
        <f t="shared" si="31"/>
        <v>82.91173606995349</v>
      </c>
    </row>
    <row r="254" spans="1:16" ht="12.75">
      <c r="A254">
        <v>2002</v>
      </c>
      <c r="B254" t="s">
        <v>19</v>
      </c>
      <c r="C254">
        <v>214</v>
      </c>
      <c r="D254">
        <v>0.70201</v>
      </c>
      <c r="E254">
        <v>0.10591</v>
      </c>
      <c r="F254" s="2">
        <v>92</v>
      </c>
      <c r="G254">
        <f t="shared" si="30"/>
        <v>0.00763054347826087</v>
      </c>
      <c r="H254">
        <f t="shared" si="32"/>
        <v>4.246192089553774</v>
      </c>
      <c r="I254">
        <v>15.086679676927679</v>
      </c>
      <c r="J254">
        <f t="shared" si="35"/>
        <v>1.9658291676279072</v>
      </c>
      <c r="K254">
        <v>29.253410232558135</v>
      </c>
      <c r="L254">
        <v>15.086679676927679</v>
      </c>
      <c r="M254">
        <f>G254*L254</f>
        <v>0.1151195652173913</v>
      </c>
      <c r="P254">
        <f t="shared" si="31"/>
        <v>46.983317106306984</v>
      </c>
    </row>
    <row r="255" spans="1:16" ht="12.75">
      <c r="A255">
        <v>2002</v>
      </c>
      <c r="B255" t="s">
        <v>19</v>
      </c>
      <c r="C255">
        <v>302</v>
      </c>
      <c r="D255">
        <v>0.43497</v>
      </c>
      <c r="E255">
        <v>0.04932</v>
      </c>
      <c r="F255" s="2">
        <v>92</v>
      </c>
      <c r="G255">
        <f t="shared" si="30"/>
        <v>0.004727934782608696</v>
      </c>
      <c r="H255">
        <f t="shared" si="32"/>
        <v>1.9130063190798514</v>
      </c>
      <c r="I255">
        <v>11.338713014690669</v>
      </c>
      <c r="J255">
        <f t="shared" si="35"/>
        <v>1.1563700986046512</v>
      </c>
      <c r="K255">
        <v>17.207888372093024</v>
      </c>
      <c r="L255">
        <v>11.338713014690669</v>
      </c>
      <c r="M255">
        <f>G255*L255</f>
        <v>0.05360869565217392</v>
      </c>
      <c r="P255">
        <f t="shared" si="31"/>
        <v>27.637245356651167</v>
      </c>
    </row>
    <row r="256" spans="1:16" ht="12.75">
      <c r="A256">
        <v>2002</v>
      </c>
      <c r="B256" t="s">
        <v>19</v>
      </c>
      <c r="C256">
        <v>308</v>
      </c>
      <c r="D256">
        <v>0.51268</v>
      </c>
      <c r="E256">
        <v>0.09652</v>
      </c>
      <c r="F256" s="2">
        <v>92</v>
      </c>
      <c r="G256">
        <f t="shared" si="30"/>
        <v>0.0055726086956521745</v>
      </c>
      <c r="H256">
        <f t="shared" si="32"/>
        <v>2.4126070289924897</v>
      </c>
      <c r="I256">
        <v>18.826558477022704</v>
      </c>
      <c r="J256">
        <f t="shared" si="35"/>
        <v>1.7345551479069767</v>
      </c>
      <c r="K256">
        <v>25.811832558139535</v>
      </c>
      <c r="L256">
        <v>18.826558477022704</v>
      </c>
      <c r="M256">
        <f>G256*L256</f>
        <v>0.10491304347826089</v>
      </c>
      <c r="P256">
        <f t="shared" si="31"/>
        <v>41.455868034976746</v>
      </c>
    </row>
    <row r="257" spans="1:16" ht="12.75">
      <c r="A257">
        <v>2002</v>
      </c>
      <c r="B257" t="s">
        <v>19</v>
      </c>
      <c r="C257">
        <v>309</v>
      </c>
      <c r="D257">
        <v>0.5194</v>
      </c>
      <c r="E257">
        <v>0.05463</v>
      </c>
      <c r="F257" s="2">
        <v>92</v>
      </c>
      <c r="G257">
        <f t="shared" si="30"/>
        <v>0.005645652173913043</v>
      </c>
      <c r="H257">
        <f t="shared" si="32"/>
        <v>2.4615050235778226</v>
      </c>
      <c r="I257">
        <v>10.517905275317673</v>
      </c>
      <c r="J257">
        <f t="shared" si="35"/>
        <v>2.6596512267906984</v>
      </c>
      <c r="K257">
        <v>39.57814325581396</v>
      </c>
      <c r="L257">
        <v>10.517905275317673</v>
      </c>
      <c r="M257">
        <f>G257*L257</f>
        <v>0.05938043478260868</v>
      </c>
      <c r="P257">
        <f t="shared" si="31"/>
        <v>63.56566432029769</v>
      </c>
    </row>
    <row r="258" spans="1:16" ht="12.75">
      <c r="A258">
        <v>2002</v>
      </c>
      <c r="B258" t="s">
        <v>19</v>
      </c>
      <c r="C258">
        <v>310</v>
      </c>
      <c r="D258">
        <v>0.53253</v>
      </c>
      <c r="E258">
        <v>0.03402</v>
      </c>
      <c r="F258" s="2">
        <v>92</v>
      </c>
      <c r="G258">
        <f t="shared" si="30"/>
        <v>0.005788369565217391</v>
      </c>
      <c r="H258">
        <f t="shared" si="32"/>
        <v>2.5599236362730458</v>
      </c>
      <c r="I258">
        <v>6.388372486057124</v>
      </c>
      <c r="J258">
        <f t="shared" si="35"/>
        <v>4.50984338455814</v>
      </c>
      <c r="K258">
        <v>67.1107646511628</v>
      </c>
      <c r="L258">
        <v>6.388372486057124</v>
      </c>
      <c r="M258">
        <f>G258*L258</f>
        <v>0.03697826086956522</v>
      </c>
      <c r="P258">
        <f t="shared" si="31"/>
        <v>107.78525689093956</v>
      </c>
    </row>
    <row r="259" spans="1:8" ht="12.75">
      <c r="A259">
        <v>2002</v>
      </c>
      <c r="B259" t="s">
        <v>19</v>
      </c>
      <c r="C259">
        <v>311</v>
      </c>
      <c r="F259" s="2">
        <v>92</v>
      </c>
      <c r="H259">
        <f t="shared" si="32"/>
        <v>0.522</v>
      </c>
    </row>
    <row r="260" spans="1:16" ht="12.75">
      <c r="A260">
        <v>2002</v>
      </c>
      <c r="B260" t="s">
        <v>19</v>
      </c>
      <c r="C260">
        <v>314</v>
      </c>
      <c r="D260">
        <v>0.5214</v>
      </c>
      <c r="E260">
        <v>0.11777</v>
      </c>
      <c r="F260" s="2">
        <v>92</v>
      </c>
      <c r="G260">
        <f t="shared" si="30"/>
        <v>0.0056673913043478255</v>
      </c>
      <c r="H260">
        <f t="shared" si="32"/>
        <v>2.4762484676331504</v>
      </c>
      <c r="I260">
        <v>22.587265055619486</v>
      </c>
      <c r="J260">
        <f>(K260*60)*1.12/1000</f>
        <v>2.6596512267906984</v>
      </c>
      <c r="K260">
        <v>39.57814325581396</v>
      </c>
      <c r="L260">
        <v>22.587265055619486</v>
      </c>
      <c r="M260">
        <f aca="true" t="shared" si="36" ref="M260:M297">G260*L260</f>
        <v>0.12801086956521737</v>
      </c>
      <c r="P260">
        <f t="shared" si="31"/>
        <v>63.56566432029769</v>
      </c>
    </row>
    <row r="261" spans="1:16" ht="12.75">
      <c r="A261">
        <v>2002</v>
      </c>
      <c r="B261" t="s">
        <v>18</v>
      </c>
      <c r="C261">
        <v>101</v>
      </c>
      <c r="D261">
        <v>0.35388</v>
      </c>
      <c r="E261">
        <v>0.01829</v>
      </c>
      <c r="F261" s="2">
        <v>104</v>
      </c>
      <c r="G261">
        <f t="shared" si="30"/>
        <v>0.0034026923076923075</v>
      </c>
      <c r="H261">
        <f t="shared" si="32"/>
        <v>1.3292726139533286</v>
      </c>
      <c r="I261">
        <v>5.168418672996497</v>
      </c>
      <c r="J261">
        <f>(K261*60)*1.12/1000</f>
        <v>0.9778316383255816</v>
      </c>
      <c r="K261">
        <v>14.55106604651163</v>
      </c>
      <c r="L261">
        <v>5.168418672996497</v>
      </c>
      <c r="M261">
        <f t="shared" si="36"/>
        <v>0.017586538461538462</v>
      </c>
      <c r="P261">
        <f t="shared" si="31"/>
        <v>23.3701761559814</v>
      </c>
    </row>
    <row r="262" spans="1:16" ht="12.75">
      <c r="A262">
        <v>2002</v>
      </c>
      <c r="B262" t="s">
        <v>18</v>
      </c>
      <c r="C262">
        <v>102</v>
      </c>
      <c r="D262">
        <v>0.61817</v>
      </c>
      <c r="E262">
        <v>0.02634</v>
      </c>
      <c r="F262" s="2">
        <v>104</v>
      </c>
      <c r="G262">
        <f t="shared" si="30"/>
        <v>0.005943942307692308</v>
      </c>
      <c r="H262">
        <f t="shared" si="32"/>
        <v>2.671695423119035</v>
      </c>
      <c r="I262">
        <v>4.2609638125434754</v>
      </c>
      <c r="J262">
        <f>(K262*60)*1.12/1000</f>
        <v>1.987685833227907</v>
      </c>
      <c r="K262">
        <v>29.57865823255814</v>
      </c>
      <c r="L262">
        <v>4.2609638125434754</v>
      </c>
      <c r="M262">
        <f t="shared" si="36"/>
        <v>0.02532692307692308</v>
      </c>
      <c r="P262">
        <f t="shared" si="31"/>
        <v>47.50569141414698</v>
      </c>
    </row>
    <row r="263" spans="1:16" ht="12.75">
      <c r="A263">
        <v>2002</v>
      </c>
      <c r="B263" t="s">
        <v>18</v>
      </c>
      <c r="C263">
        <v>103</v>
      </c>
      <c r="D263">
        <v>0.69972</v>
      </c>
      <c r="E263">
        <v>0.03874</v>
      </c>
      <c r="F263" s="2">
        <v>104</v>
      </c>
      <c r="G263">
        <f aca="true" t="shared" si="37" ref="G263:G326">D263/F263</f>
        <v>0.006728076923076923</v>
      </c>
      <c r="H263">
        <f aca="true" t="shared" si="38" ref="H263:H326">0.522*EXP(274.7*G263)</f>
        <v>3.3138645286540154</v>
      </c>
      <c r="I263">
        <v>5.536500314411478</v>
      </c>
      <c r="J263">
        <f>(K263*60)*1.12/1000</f>
        <v>2.9232019503627913</v>
      </c>
      <c r="K263">
        <v>43.50002902325582</v>
      </c>
      <c r="L263">
        <v>5.536500314411478</v>
      </c>
      <c r="M263">
        <f t="shared" si="36"/>
        <v>0.03725</v>
      </c>
      <c r="P263">
        <f aca="true" t="shared" si="39" ref="P263:P326">(J263*1000*0.0239)</f>
        <v>69.86452661367072</v>
      </c>
    </row>
    <row r="264" spans="1:13" ht="12.75">
      <c r="A264">
        <v>2002</v>
      </c>
      <c r="B264" t="s">
        <v>18</v>
      </c>
      <c r="C264">
        <v>104</v>
      </c>
      <c r="D264">
        <v>0.70053</v>
      </c>
      <c r="E264">
        <v>0.01569</v>
      </c>
      <c r="F264" s="2">
        <v>104</v>
      </c>
      <c r="G264">
        <f t="shared" si="37"/>
        <v>0.006735865384615384</v>
      </c>
      <c r="H264">
        <f t="shared" si="38"/>
        <v>3.320962099834256</v>
      </c>
      <c r="I264">
        <v>2.2397327737570123</v>
      </c>
      <c r="L264">
        <v>2.2397327737570123</v>
      </c>
      <c r="M264">
        <f t="shared" si="36"/>
        <v>0.01508653846153846</v>
      </c>
    </row>
    <row r="265" spans="1:16" ht="12.75">
      <c r="A265">
        <v>2002</v>
      </c>
      <c r="B265" t="s">
        <v>18</v>
      </c>
      <c r="C265">
        <v>110</v>
      </c>
      <c r="D265">
        <v>0.3485</v>
      </c>
      <c r="E265">
        <v>0.02593</v>
      </c>
      <c r="F265" s="2">
        <v>104</v>
      </c>
      <c r="G265">
        <f t="shared" si="37"/>
        <v>0.0033509615384615383</v>
      </c>
      <c r="H265">
        <f t="shared" si="38"/>
        <v>1.3105166431078252</v>
      </c>
      <c r="I265">
        <v>7.4404591104734585</v>
      </c>
      <c r="J265">
        <f>(K265*60)*1.12/1000</f>
        <v>0.9938429166139535</v>
      </c>
      <c r="K265">
        <v>14.78932911627907</v>
      </c>
      <c r="L265">
        <v>7.4404591104734585</v>
      </c>
      <c r="M265">
        <f t="shared" si="36"/>
        <v>0.02493269230769231</v>
      </c>
      <c r="P265">
        <f t="shared" si="39"/>
        <v>23.75284570707349</v>
      </c>
    </row>
    <row r="266" spans="1:16" ht="12.75">
      <c r="A266">
        <v>2002</v>
      </c>
      <c r="B266" t="s">
        <v>18</v>
      </c>
      <c r="C266">
        <v>201</v>
      </c>
      <c r="D266">
        <v>0.37276</v>
      </c>
      <c r="E266">
        <v>0.06884</v>
      </c>
      <c r="F266" s="2">
        <v>104</v>
      </c>
      <c r="G266">
        <f t="shared" si="37"/>
        <v>0.0035842307692307692</v>
      </c>
      <c r="H266">
        <f t="shared" si="38"/>
        <v>1.3972422900523929</v>
      </c>
      <c r="I266">
        <v>18.467646743212793</v>
      </c>
      <c r="J266">
        <f>(K266*60)*1.12/1000</f>
        <v>0.9938429166139535</v>
      </c>
      <c r="K266">
        <v>14.78932911627907</v>
      </c>
      <c r="L266">
        <v>18.467646743212793</v>
      </c>
      <c r="M266">
        <f t="shared" si="36"/>
        <v>0.0661923076923077</v>
      </c>
      <c r="P266">
        <f t="shared" si="39"/>
        <v>23.75284570707349</v>
      </c>
    </row>
    <row r="267" spans="1:16" ht="12.75">
      <c r="A267">
        <v>2002</v>
      </c>
      <c r="B267" t="s">
        <v>18</v>
      </c>
      <c r="C267">
        <v>202</v>
      </c>
      <c r="D267">
        <v>0.54514</v>
      </c>
      <c r="E267">
        <v>0.06161</v>
      </c>
      <c r="F267" s="2">
        <v>104</v>
      </c>
      <c r="G267">
        <f t="shared" si="37"/>
        <v>0.0052417307692307685</v>
      </c>
      <c r="H267">
        <f t="shared" si="38"/>
        <v>2.202990490524261</v>
      </c>
      <c r="I267">
        <v>11.301683971089997</v>
      </c>
      <c r="J267">
        <f>(K267*60)*1.12/1000</f>
        <v>1.223083758139535</v>
      </c>
      <c r="K267">
        <v>18.2006511627907</v>
      </c>
      <c r="L267">
        <v>11.301683971089997</v>
      </c>
      <c r="M267">
        <f t="shared" si="36"/>
        <v>0.05924038461538461</v>
      </c>
      <c r="P267">
        <f t="shared" si="39"/>
        <v>29.23170181953489</v>
      </c>
    </row>
    <row r="268" spans="1:16" ht="12.75">
      <c r="A268">
        <v>2002</v>
      </c>
      <c r="B268" t="s">
        <v>18</v>
      </c>
      <c r="C268">
        <v>203</v>
      </c>
      <c r="D268">
        <v>0.69804</v>
      </c>
      <c r="E268">
        <v>0.01468</v>
      </c>
      <c r="F268" s="2">
        <v>104</v>
      </c>
      <c r="G268">
        <f t="shared" si="37"/>
        <v>0.006711923076923077</v>
      </c>
      <c r="H268">
        <f t="shared" si="38"/>
        <v>3.2991919608186935</v>
      </c>
      <c r="I268">
        <v>2.1030313449086013</v>
      </c>
      <c r="J268">
        <f>(K268*60)*1.12/1000</f>
        <v>2.3162982590511634</v>
      </c>
      <c r="K268">
        <v>34.46872409302326</v>
      </c>
      <c r="L268">
        <v>2.1030313449086013</v>
      </c>
      <c r="M268">
        <f t="shared" si="36"/>
        <v>0.014115384615384616</v>
      </c>
      <c r="P268">
        <f t="shared" si="39"/>
        <v>55.359528391322804</v>
      </c>
    </row>
    <row r="269" spans="1:13" ht="12.75">
      <c r="A269">
        <v>2002</v>
      </c>
      <c r="B269" t="s">
        <v>18</v>
      </c>
      <c r="C269">
        <v>204</v>
      </c>
      <c r="D269">
        <v>0.70629</v>
      </c>
      <c r="E269">
        <v>0.0145</v>
      </c>
      <c r="F269" s="2">
        <v>104</v>
      </c>
      <c r="G269">
        <f t="shared" si="37"/>
        <v>0.0067912499999999995</v>
      </c>
      <c r="H269">
        <f t="shared" si="38"/>
        <v>3.3718740371144937</v>
      </c>
      <c r="I269">
        <v>2.0529810700986846</v>
      </c>
      <c r="L269">
        <v>2.0529810700986846</v>
      </c>
      <c r="M269">
        <f t="shared" si="36"/>
        <v>0.013942307692307691</v>
      </c>
    </row>
    <row r="270" spans="1:16" ht="12.75">
      <c r="A270">
        <v>2002</v>
      </c>
      <c r="B270" t="s">
        <v>18</v>
      </c>
      <c r="C270">
        <v>210</v>
      </c>
      <c r="D270">
        <v>0.21126</v>
      </c>
      <c r="E270">
        <v>0.03421</v>
      </c>
      <c r="F270" s="2">
        <v>104</v>
      </c>
      <c r="G270">
        <f t="shared" si="37"/>
        <v>0.002031346153846154</v>
      </c>
      <c r="H270">
        <f t="shared" si="38"/>
        <v>0.9120350089500266</v>
      </c>
      <c r="I270">
        <v>16.19331629271987</v>
      </c>
      <c r="J270">
        <f>(K270*60)*1.12/1000</f>
        <v>0.6541750843534885</v>
      </c>
      <c r="K270">
        <v>9.73474827906977</v>
      </c>
      <c r="L270">
        <v>16.19331629271987</v>
      </c>
      <c r="M270">
        <f t="shared" si="36"/>
        <v>0.03289423076923077</v>
      </c>
      <c r="P270">
        <f t="shared" si="39"/>
        <v>15.634784516048375</v>
      </c>
    </row>
    <row r="271" spans="1:16" ht="12.75">
      <c r="A271">
        <v>2002</v>
      </c>
      <c r="B271" t="s">
        <v>18</v>
      </c>
      <c r="C271">
        <v>301</v>
      </c>
      <c r="D271">
        <v>0.45853</v>
      </c>
      <c r="E271">
        <v>0.07406</v>
      </c>
      <c r="F271" s="2">
        <v>104</v>
      </c>
      <c r="G271">
        <f t="shared" si="37"/>
        <v>0.004408942307692307</v>
      </c>
      <c r="H271">
        <f t="shared" si="38"/>
        <v>1.75250950014769</v>
      </c>
      <c r="I271">
        <v>16.151614943406102</v>
      </c>
      <c r="J271">
        <f>(K271*60)*1.12/1000</f>
        <v>1.3159745869395352</v>
      </c>
      <c r="K271">
        <v>19.5829551627907</v>
      </c>
      <c r="L271">
        <v>16.151614943406102</v>
      </c>
      <c r="M271">
        <f t="shared" si="36"/>
        <v>0.07121153846153845</v>
      </c>
      <c r="P271">
        <f t="shared" si="39"/>
        <v>31.451792627854893</v>
      </c>
    </row>
    <row r="272" spans="1:16" ht="12.75">
      <c r="A272">
        <v>2002</v>
      </c>
      <c r="B272" t="s">
        <v>18</v>
      </c>
      <c r="C272">
        <v>302</v>
      </c>
      <c r="D272">
        <v>0.564</v>
      </c>
      <c r="E272">
        <v>0.07738</v>
      </c>
      <c r="F272" s="2">
        <v>104</v>
      </c>
      <c r="G272">
        <f t="shared" si="37"/>
        <v>0.005423076923076923</v>
      </c>
      <c r="H272">
        <f t="shared" si="38"/>
        <v>2.315513644658978</v>
      </c>
      <c r="I272">
        <v>13.719858156028373</v>
      </c>
      <c r="J272">
        <f>(K272*60)*1.12/1000</f>
        <v>1.7708982081488376</v>
      </c>
      <c r="K272">
        <v>26.352651906976746</v>
      </c>
      <c r="L272">
        <v>13.719858156028373</v>
      </c>
      <c r="M272">
        <f t="shared" si="36"/>
        <v>0.07440384615384617</v>
      </c>
      <c r="P272">
        <f t="shared" si="39"/>
        <v>42.32446717475722</v>
      </c>
    </row>
    <row r="273" spans="1:16" ht="12.75">
      <c r="A273">
        <v>2002</v>
      </c>
      <c r="B273" t="s">
        <v>18</v>
      </c>
      <c r="C273">
        <v>303</v>
      </c>
      <c r="D273">
        <v>0.66599</v>
      </c>
      <c r="E273">
        <v>0.02882</v>
      </c>
      <c r="F273" s="2">
        <v>104</v>
      </c>
      <c r="G273">
        <f t="shared" si="37"/>
        <v>0.00640375</v>
      </c>
      <c r="H273">
        <f t="shared" si="38"/>
        <v>3.0313935579334825</v>
      </c>
      <c r="I273">
        <v>4.327392303187735</v>
      </c>
      <c r="J273">
        <f>(K273*60)*1.12/1000</f>
        <v>2.180583614511628</v>
      </c>
      <c r="K273">
        <v>32.44916093023256</v>
      </c>
      <c r="L273">
        <v>4.327392303187735</v>
      </c>
      <c r="M273">
        <f t="shared" si="36"/>
        <v>0.027711538461538458</v>
      </c>
      <c r="P273">
        <f t="shared" si="39"/>
        <v>52.11594838682792</v>
      </c>
    </row>
    <row r="274" spans="1:13" ht="12.75">
      <c r="A274">
        <v>2002</v>
      </c>
      <c r="B274" t="s">
        <v>18</v>
      </c>
      <c r="C274">
        <v>304</v>
      </c>
      <c r="D274">
        <v>0.63917</v>
      </c>
      <c r="E274">
        <v>0.11665</v>
      </c>
      <c r="F274" s="2">
        <v>104</v>
      </c>
      <c r="G274">
        <f t="shared" si="37"/>
        <v>0.006145865384615385</v>
      </c>
      <c r="H274">
        <f t="shared" si="38"/>
        <v>2.824076843281011</v>
      </c>
      <c r="I274">
        <v>18.250230768027286</v>
      </c>
      <c r="L274">
        <v>18.250230768027286</v>
      </c>
      <c r="M274">
        <f t="shared" si="36"/>
        <v>0.11216346153846156</v>
      </c>
    </row>
    <row r="275" spans="1:16" ht="12.75">
      <c r="A275">
        <v>2002</v>
      </c>
      <c r="B275" t="s">
        <v>18</v>
      </c>
      <c r="C275">
        <v>310</v>
      </c>
      <c r="D275">
        <v>0.36859</v>
      </c>
      <c r="E275">
        <v>0.07891</v>
      </c>
      <c r="F275" s="2">
        <v>104</v>
      </c>
      <c r="G275">
        <f t="shared" si="37"/>
        <v>0.0035441346153846152</v>
      </c>
      <c r="H275">
        <f t="shared" si="38"/>
        <v>1.3819369302776134</v>
      </c>
      <c r="I275">
        <v>21.408611194009605</v>
      </c>
      <c r="J275">
        <f>(K275*60)*1.12/1000</f>
        <v>1.214696898083721</v>
      </c>
      <c r="K275">
        <v>18.075846697674418</v>
      </c>
      <c r="L275">
        <v>21.408611194009605</v>
      </c>
      <c r="M275">
        <f t="shared" si="36"/>
        <v>0.075875</v>
      </c>
      <c r="P275">
        <f t="shared" si="39"/>
        <v>29.031255864200933</v>
      </c>
    </row>
    <row r="276" spans="1:16" ht="12.75">
      <c r="A276">
        <v>2002</v>
      </c>
      <c r="B276" t="s">
        <v>18</v>
      </c>
      <c r="C276">
        <v>401</v>
      </c>
      <c r="D276">
        <v>0.2659</v>
      </c>
      <c r="E276">
        <v>0.05441</v>
      </c>
      <c r="F276" s="2">
        <v>104</v>
      </c>
      <c r="G276">
        <f t="shared" si="37"/>
        <v>0.0025567307692307695</v>
      </c>
      <c r="H276">
        <f t="shared" si="38"/>
        <v>1.0536351695034347</v>
      </c>
      <c r="I276">
        <v>20.46257991726213</v>
      </c>
      <c r="J276">
        <f>(K276*60)*1.12/1000</f>
        <v>0.8722334458046512</v>
      </c>
      <c r="K276">
        <v>12.979664372093023</v>
      </c>
      <c r="L276">
        <v>20.46257991726213</v>
      </c>
      <c r="M276">
        <f t="shared" si="36"/>
        <v>0.0523173076923077</v>
      </c>
      <c r="P276">
        <f t="shared" si="39"/>
        <v>20.846379354731166</v>
      </c>
    </row>
    <row r="277" spans="1:16" ht="12.75">
      <c r="A277">
        <v>2002</v>
      </c>
      <c r="B277" t="s">
        <v>18</v>
      </c>
      <c r="C277">
        <v>402</v>
      </c>
      <c r="D277">
        <v>0.55457</v>
      </c>
      <c r="E277">
        <v>0.07927</v>
      </c>
      <c r="F277" s="2">
        <v>104</v>
      </c>
      <c r="G277">
        <f t="shared" si="37"/>
        <v>0.005332403846153846</v>
      </c>
      <c r="H277">
        <f t="shared" si="38"/>
        <v>2.258551425109223</v>
      </c>
      <c r="I277">
        <v>14.29395748057053</v>
      </c>
      <c r="J277">
        <f>(K277*60)*1.12/1000</f>
        <v>1.5424198084465115</v>
      </c>
      <c r="K277">
        <v>22.95267572093023</v>
      </c>
      <c r="L277">
        <v>14.29395748057053</v>
      </c>
      <c r="M277">
        <f t="shared" si="36"/>
        <v>0.07622115384615383</v>
      </c>
      <c r="P277">
        <f t="shared" si="39"/>
        <v>36.863833421871625</v>
      </c>
    </row>
    <row r="278" spans="1:16" ht="12.75">
      <c r="A278">
        <v>2002</v>
      </c>
      <c r="B278" t="s">
        <v>18</v>
      </c>
      <c r="C278">
        <v>403</v>
      </c>
      <c r="D278">
        <v>0.65222</v>
      </c>
      <c r="E278">
        <v>0.04824</v>
      </c>
      <c r="F278" s="2">
        <v>104</v>
      </c>
      <c r="G278">
        <f t="shared" si="37"/>
        <v>0.006271346153846154</v>
      </c>
      <c r="H278">
        <f t="shared" si="38"/>
        <v>2.9231187090443025</v>
      </c>
      <c r="I278">
        <v>7.396277329735365</v>
      </c>
      <c r="J278">
        <f>(K278*60)*1.12/1000</f>
        <v>2.2736015169488377</v>
      </c>
      <c r="K278">
        <v>33.83335590697675</v>
      </c>
      <c r="L278">
        <v>7.396277329735365</v>
      </c>
      <c r="M278">
        <f t="shared" si="36"/>
        <v>0.046384615384615385</v>
      </c>
      <c r="P278">
        <f t="shared" si="39"/>
        <v>54.339076255077224</v>
      </c>
    </row>
    <row r="279" spans="1:13" ht="12.75">
      <c r="A279">
        <v>2002</v>
      </c>
      <c r="B279" t="s">
        <v>18</v>
      </c>
      <c r="C279">
        <v>404</v>
      </c>
      <c r="D279">
        <v>0.66885</v>
      </c>
      <c r="E279">
        <v>0.02187</v>
      </c>
      <c r="F279" s="2">
        <v>104</v>
      </c>
      <c r="G279">
        <f t="shared" si="37"/>
        <v>0.0064312499999999995</v>
      </c>
      <c r="H279">
        <f t="shared" si="38"/>
        <v>3.0543801767369603</v>
      </c>
      <c r="I279">
        <v>3.2697914330567395</v>
      </c>
      <c r="L279">
        <v>3.2697914330567395</v>
      </c>
      <c r="M279">
        <f t="shared" si="36"/>
        <v>0.021028846153846155</v>
      </c>
    </row>
    <row r="280" spans="1:16" ht="12.75">
      <c r="A280">
        <v>2002</v>
      </c>
      <c r="B280" t="s">
        <v>18</v>
      </c>
      <c r="C280">
        <v>410</v>
      </c>
      <c r="D280">
        <v>0.21615</v>
      </c>
      <c r="E280">
        <v>0.04285</v>
      </c>
      <c r="F280" s="2">
        <v>104</v>
      </c>
      <c r="G280">
        <f t="shared" si="37"/>
        <v>0.0020783653846153847</v>
      </c>
      <c r="H280">
        <f t="shared" si="38"/>
        <v>0.923891424732402</v>
      </c>
      <c r="I280">
        <v>19.82419616007402</v>
      </c>
      <c r="J280">
        <f aca="true" t="shared" si="40" ref="J280:J292">(K280*60)*1.12/1000</f>
        <v>0.7685413578418605</v>
      </c>
      <c r="K280">
        <v>11.43662734883721</v>
      </c>
      <c r="L280">
        <v>19.82419616007402</v>
      </c>
      <c r="M280">
        <f t="shared" si="36"/>
        <v>0.041201923076923073</v>
      </c>
      <c r="P280">
        <f t="shared" si="39"/>
        <v>18.368138452420467</v>
      </c>
    </row>
    <row r="281" spans="1:16" ht="12.75">
      <c r="A281">
        <v>2002</v>
      </c>
      <c r="B281" t="s">
        <v>20</v>
      </c>
      <c r="C281">
        <v>101</v>
      </c>
      <c r="D281">
        <v>0.40474</v>
      </c>
      <c r="E281">
        <v>0.0521</v>
      </c>
      <c r="F281" s="2">
        <v>97</v>
      </c>
      <c r="G281">
        <f t="shared" si="37"/>
        <v>0.004172577319587629</v>
      </c>
      <c r="H281">
        <f t="shared" si="38"/>
        <v>1.6423354744406014</v>
      </c>
      <c r="I281">
        <v>12.872461333201562</v>
      </c>
      <c r="J281">
        <f t="shared" si="40"/>
        <v>2.441464147531232</v>
      </c>
      <c r="K281">
        <v>36.33131171921476</v>
      </c>
      <c r="L281">
        <v>12.872461333201562</v>
      </c>
      <c r="M281">
        <f t="shared" si="36"/>
        <v>0.05371134020618557</v>
      </c>
      <c r="P281">
        <f t="shared" si="39"/>
        <v>58.350993125996446</v>
      </c>
    </row>
    <row r="282" spans="1:16" ht="12.75">
      <c r="A282">
        <v>2002</v>
      </c>
      <c r="B282" t="s">
        <v>20</v>
      </c>
      <c r="C282">
        <v>102</v>
      </c>
      <c r="D282">
        <v>0.55935</v>
      </c>
      <c r="E282">
        <v>0.05158</v>
      </c>
      <c r="F282" s="2">
        <v>97</v>
      </c>
      <c r="G282">
        <f t="shared" si="37"/>
        <v>0.005766494845360825</v>
      </c>
      <c r="H282">
        <f t="shared" si="38"/>
        <v>2.5445872164570362</v>
      </c>
      <c r="I282">
        <v>9.221417716992939</v>
      </c>
      <c r="J282">
        <f t="shared" si="40"/>
        <v>2.306490339083879</v>
      </c>
      <c r="K282">
        <v>34.32277290303391</v>
      </c>
      <c r="L282">
        <v>9.221417716992939</v>
      </c>
      <c r="M282">
        <f t="shared" si="36"/>
        <v>0.05317525773195877</v>
      </c>
      <c r="P282">
        <f t="shared" si="39"/>
        <v>55.12511910410471</v>
      </c>
    </row>
    <row r="283" spans="1:16" ht="12.75">
      <c r="A283">
        <v>2002</v>
      </c>
      <c r="B283" t="s">
        <v>20</v>
      </c>
      <c r="C283">
        <v>108</v>
      </c>
      <c r="D283">
        <v>0.66928</v>
      </c>
      <c r="E283">
        <v>0.06904</v>
      </c>
      <c r="F283" s="2">
        <v>97</v>
      </c>
      <c r="G283">
        <f t="shared" si="37"/>
        <v>0.006899793814432989</v>
      </c>
      <c r="H283">
        <f t="shared" si="38"/>
        <v>3.473927053388465</v>
      </c>
      <c r="I283">
        <v>10.315562993067177</v>
      </c>
      <c r="J283">
        <f t="shared" si="40"/>
        <v>0.6336023557406306</v>
      </c>
      <c r="K283">
        <v>9.428606484235575</v>
      </c>
      <c r="L283">
        <v>10.315562993067177</v>
      </c>
      <c r="M283">
        <f t="shared" si="36"/>
        <v>0.07117525773195876</v>
      </c>
      <c r="P283">
        <f t="shared" si="39"/>
        <v>15.143096302201073</v>
      </c>
    </row>
    <row r="284" spans="1:16" ht="12.75">
      <c r="A284">
        <v>2002</v>
      </c>
      <c r="B284" t="s">
        <v>20</v>
      </c>
      <c r="C284">
        <v>109</v>
      </c>
      <c r="D284">
        <v>0.43065</v>
      </c>
      <c r="E284">
        <v>0.07656</v>
      </c>
      <c r="F284" s="2">
        <v>97</v>
      </c>
      <c r="G284">
        <f t="shared" si="37"/>
        <v>0.004439690721649485</v>
      </c>
      <c r="H284">
        <f t="shared" si="38"/>
        <v>1.7673749208352945</v>
      </c>
      <c r="I284">
        <v>17.77777777777778</v>
      </c>
      <c r="J284">
        <f t="shared" si="40"/>
        <v>3.5309046710291496</v>
      </c>
      <c r="K284">
        <v>52.54322427126711</v>
      </c>
      <c r="L284">
        <v>17.77777777777778</v>
      </c>
      <c r="M284">
        <f t="shared" si="36"/>
        <v>0.0789278350515464</v>
      </c>
      <c r="P284">
        <f t="shared" si="39"/>
        <v>84.38862163759667</v>
      </c>
    </row>
    <row r="285" spans="1:16" ht="12.75">
      <c r="A285">
        <v>2002</v>
      </c>
      <c r="B285" t="s">
        <v>20</v>
      </c>
      <c r="C285">
        <v>110</v>
      </c>
      <c r="D285">
        <v>0.46659</v>
      </c>
      <c r="E285">
        <v>0.06437</v>
      </c>
      <c r="F285" s="2">
        <v>97</v>
      </c>
      <c r="G285">
        <f t="shared" si="37"/>
        <v>0.004810206185567011</v>
      </c>
      <c r="H285">
        <f t="shared" si="38"/>
        <v>1.956732417453263</v>
      </c>
      <c r="I285">
        <v>13.79583788765297</v>
      </c>
      <c r="J285">
        <f t="shared" si="40"/>
        <v>2.2984909506246285</v>
      </c>
      <c r="K285">
        <v>34.20373438429507</v>
      </c>
      <c r="L285">
        <v>13.79583788765297</v>
      </c>
      <c r="M285">
        <f t="shared" si="36"/>
        <v>0.06636082474226804</v>
      </c>
      <c r="P285">
        <f t="shared" si="39"/>
        <v>54.933933719928625</v>
      </c>
    </row>
    <row r="286" spans="1:16" ht="12.75">
      <c r="A286">
        <v>2002</v>
      </c>
      <c r="B286" t="s">
        <v>20</v>
      </c>
      <c r="C286">
        <v>111</v>
      </c>
      <c r="D286">
        <v>0.61556</v>
      </c>
      <c r="E286">
        <v>0.08062</v>
      </c>
      <c r="F286" s="2">
        <v>97</v>
      </c>
      <c r="G286">
        <f t="shared" si="37"/>
        <v>0.006345979381443299</v>
      </c>
      <c r="H286">
        <f t="shared" si="38"/>
        <v>2.9836662959827565</v>
      </c>
      <c r="I286">
        <v>13.097017350055234</v>
      </c>
      <c r="J286">
        <f t="shared" si="40"/>
        <v>0.8843768352171328</v>
      </c>
      <c r="K286">
        <v>13.160369571683523</v>
      </c>
      <c r="L286">
        <v>13.097017350055234</v>
      </c>
      <c r="M286">
        <f t="shared" si="36"/>
        <v>0.08311340206185566</v>
      </c>
      <c r="P286">
        <f t="shared" si="39"/>
        <v>21.136606361689473</v>
      </c>
    </row>
    <row r="287" spans="1:16" ht="12.75">
      <c r="A287">
        <v>2002</v>
      </c>
      <c r="B287" t="s">
        <v>20</v>
      </c>
      <c r="C287">
        <v>112</v>
      </c>
      <c r="D287">
        <v>0.53952</v>
      </c>
      <c r="E287">
        <v>0.08188</v>
      </c>
      <c r="F287" s="2">
        <v>97</v>
      </c>
      <c r="G287">
        <f t="shared" si="37"/>
        <v>0.0055620618556701034</v>
      </c>
      <c r="H287">
        <f t="shared" si="38"/>
        <v>2.405627298809626</v>
      </c>
      <c r="I287">
        <v>15.176453143534992</v>
      </c>
      <c r="J287">
        <f t="shared" si="40"/>
        <v>0.380923259964307</v>
      </c>
      <c r="K287">
        <v>5.668500892325996</v>
      </c>
      <c r="L287">
        <v>15.176453143534992</v>
      </c>
      <c r="M287">
        <f t="shared" si="36"/>
        <v>0.08441237113402061</v>
      </c>
      <c r="P287">
        <f t="shared" si="39"/>
        <v>9.104065913146936</v>
      </c>
    </row>
    <row r="288" spans="1:16" ht="12.75">
      <c r="A288">
        <v>2002</v>
      </c>
      <c r="B288" t="s">
        <v>20</v>
      </c>
      <c r="C288">
        <v>201</v>
      </c>
      <c r="D288">
        <v>0.31943</v>
      </c>
      <c r="E288">
        <v>0.04893</v>
      </c>
      <c r="F288" s="2">
        <v>97</v>
      </c>
      <c r="G288">
        <f t="shared" si="37"/>
        <v>0.0032930927835051545</v>
      </c>
      <c r="H288">
        <f t="shared" si="38"/>
        <v>1.2898486636986657</v>
      </c>
      <c r="I288">
        <v>15.317910027236014</v>
      </c>
      <c r="J288">
        <f t="shared" si="40"/>
        <v>3.7602204735276623</v>
      </c>
      <c r="K288">
        <v>55.955661808447346</v>
      </c>
      <c r="L288">
        <v>15.317910027236014</v>
      </c>
      <c r="M288">
        <f t="shared" si="36"/>
        <v>0.05044329896907216</v>
      </c>
      <c r="P288">
        <f t="shared" si="39"/>
        <v>89.86926931731114</v>
      </c>
    </row>
    <row r="289" spans="1:16" ht="12.75">
      <c r="A289">
        <v>2002</v>
      </c>
      <c r="B289" t="s">
        <v>20</v>
      </c>
      <c r="C289">
        <v>202</v>
      </c>
      <c r="D289">
        <v>0.61264</v>
      </c>
      <c r="E289">
        <v>0.08682</v>
      </c>
      <c r="F289" s="2">
        <v>97</v>
      </c>
      <c r="G289">
        <f t="shared" si="37"/>
        <v>0.006315876288659794</v>
      </c>
      <c r="H289">
        <f t="shared" si="38"/>
        <v>2.9590951392302034</v>
      </c>
      <c r="I289">
        <v>14.171454687908069</v>
      </c>
      <c r="J289">
        <f t="shared" si="40"/>
        <v>3.3064138964901852</v>
      </c>
      <c r="K289">
        <v>49.20258774538966</v>
      </c>
      <c r="L289">
        <v>14.171454687908069</v>
      </c>
      <c r="M289">
        <f t="shared" si="36"/>
        <v>0.08950515463917524</v>
      </c>
      <c r="P289">
        <f t="shared" si="39"/>
        <v>79.02329212611544</v>
      </c>
    </row>
    <row r="290" spans="1:16" ht="12.75">
      <c r="A290">
        <v>2002</v>
      </c>
      <c r="B290" t="s">
        <v>20</v>
      </c>
      <c r="C290">
        <v>208</v>
      </c>
      <c r="D290">
        <v>0.75059</v>
      </c>
      <c r="E290">
        <v>0.03931</v>
      </c>
      <c r="F290" s="2">
        <v>97</v>
      </c>
      <c r="G290">
        <f t="shared" si="37"/>
        <v>0.007738041237113402</v>
      </c>
      <c r="H290">
        <f t="shared" si="38"/>
        <v>4.373450286086057</v>
      </c>
      <c r="I290">
        <v>5.237213392131523</v>
      </c>
      <c r="J290">
        <f t="shared" si="40"/>
        <v>1.2176846876859013</v>
      </c>
      <c r="K290">
        <v>18.12030785246877</v>
      </c>
      <c r="L290">
        <v>5.237213392131523</v>
      </c>
      <c r="M290">
        <f t="shared" si="36"/>
        <v>0.04052577319587629</v>
      </c>
      <c r="P290">
        <f t="shared" si="39"/>
        <v>29.102664035693042</v>
      </c>
    </row>
    <row r="291" spans="1:16" ht="12.75">
      <c r="A291">
        <v>2002</v>
      </c>
      <c r="B291" t="s">
        <v>20</v>
      </c>
      <c r="C291">
        <v>209</v>
      </c>
      <c r="D291">
        <v>0.37201</v>
      </c>
      <c r="E291">
        <v>0.13763</v>
      </c>
      <c r="F291" s="2">
        <v>97</v>
      </c>
      <c r="G291">
        <f t="shared" si="37"/>
        <v>0.0038351546391752578</v>
      </c>
      <c r="H291">
        <f t="shared" si="38"/>
        <v>1.496949376574122</v>
      </c>
      <c r="I291">
        <v>36.9963173032983</v>
      </c>
      <c r="J291">
        <f t="shared" si="40"/>
        <v>2.888668054729328</v>
      </c>
      <c r="K291">
        <v>42.98613176680547</v>
      </c>
      <c r="L291">
        <v>36.9963173032983</v>
      </c>
      <c r="M291">
        <f t="shared" si="36"/>
        <v>0.14188659793814432</v>
      </c>
      <c r="P291">
        <f t="shared" si="39"/>
        <v>69.03916650803095</v>
      </c>
    </row>
    <row r="292" spans="1:16" ht="12.75">
      <c r="A292">
        <v>2002</v>
      </c>
      <c r="B292" t="s">
        <v>20</v>
      </c>
      <c r="C292">
        <v>210</v>
      </c>
      <c r="D292">
        <v>0.61362</v>
      </c>
      <c r="E292">
        <v>0.06854</v>
      </c>
      <c r="F292" s="2">
        <v>97</v>
      </c>
      <c r="G292">
        <f t="shared" si="37"/>
        <v>0.0063259793814432995</v>
      </c>
      <c r="H292">
        <f t="shared" si="38"/>
        <v>2.967318980547105</v>
      </c>
      <c r="I292">
        <v>11.169779342263942</v>
      </c>
      <c r="J292">
        <f t="shared" si="40"/>
        <v>3.6055656299821535</v>
      </c>
      <c r="K292">
        <v>53.654250446163</v>
      </c>
      <c r="L292">
        <v>11.169779342263942</v>
      </c>
      <c r="M292">
        <f t="shared" si="36"/>
        <v>0.07065979381443299</v>
      </c>
      <c r="P292">
        <f t="shared" si="39"/>
        <v>86.17301855657347</v>
      </c>
    </row>
    <row r="293" spans="1:13" ht="12.75">
      <c r="A293">
        <v>2002</v>
      </c>
      <c r="B293" t="s">
        <v>20</v>
      </c>
      <c r="C293">
        <v>211</v>
      </c>
      <c r="D293">
        <v>0.74778</v>
      </c>
      <c r="E293">
        <v>0.03477</v>
      </c>
      <c r="F293" s="2">
        <v>97</v>
      </c>
      <c r="G293">
        <f t="shared" si="37"/>
        <v>0.007709072164948453</v>
      </c>
      <c r="H293">
        <f t="shared" si="38"/>
        <v>4.338785336737422</v>
      </c>
      <c r="I293">
        <v>4.649763299366124</v>
      </c>
      <c r="L293">
        <v>4.649763299366124</v>
      </c>
      <c r="M293">
        <f t="shared" si="36"/>
        <v>0.03584536082474227</v>
      </c>
    </row>
    <row r="294" spans="1:16" ht="12.75">
      <c r="A294">
        <v>2002</v>
      </c>
      <c r="B294" t="s">
        <v>20</v>
      </c>
      <c r="C294">
        <v>212</v>
      </c>
      <c r="D294">
        <v>0.79223</v>
      </c>
      <c r="E294">
        <v>0.01698</v>
      </c>
      <c r="F294" s="2">
        <v>97</v>
      </c>
      <c r="G294">
        <f t="shared" si="37"/>
        <v>0.008167319587628867</v>
      </c>
      <c r="H294">
        <f t="shared" si="38"/>
        <v>4.92081909623546</v>
      </c>
      <c r="I294">
        <v>2.1433169660325913</v>
      </c>
      <c r="J294">
        <f aca="true" t="shared" si="41" ref="J294:J310">(K294*60)*1.12/1000</f>
        <v>1.5450247424152295</v>
      </c>
      <c r="K294">
        <v>22.991439619274242</v>
      </c>
      <c r="L294">
        <v>2.1433169660325913</v>
      </c>
      <c r="M294">
        <f t="shared" si="36"/>
        <v>0.017505154639175256</v>
      </c>
      <c r="P294">
        <f t="shared" si="39"/>
        <v>36.92609134372398</v>
      </c>
    </row>
    <row r="295" spans="1:16" ht="12.75">
      <c r="A295">
        <v>2002</v>
      </c>
      <c r="B295" t="s">
        <v>20</v>
      </c>
      <c r="C295">
        <v>301</v>
      </c>
      <c r="D295">
        <v>0.28564</v>
      </c>
      <c r="E295">
        <v>0.06199</v>
      </c>
      <c r="F295" s="2">
        <v>97</v>
      </c>
      <c r="G295">
        <f t="shared" si="37"/>
        <v>0.002944742268041237</v>
      </c>
      <c r="H295">
        <f t="shared" si="38"/>
        <v>1.172142194231426</v>
      </c>
      <c r="I295">
        <v>21.70214255706484</v>
      </c>
      <c r="J295">
        <f t="shared" si="41"/>
        <v>3.207246874479477</v>
      </c>
      <c r="K295">
        <v>47.726888013087446</v>
      </c>
      <c r="L295">
        <v>21.70214255706484</v>
      </c>
      <c r="M295">
        <f t="shared" si="36"/>
        <v>0.06390721649484536</v>
      </c>
      <c r="P295">
        <f t="shared" si="39"/>
        <v>76.6532003000595</v>
      </c>
    </row>
    <row r="296" spans="1:16" ht="12.75">
      <c r="A296">
        <v>2002</v>
      </c>
      <c r="B296" t="s">
        <v>20</v>
      </c>
      <c r="C296">
        <v>302</v>
      </c>
      <c r="D296">
        <v>0.64523</v>
      </c>
      <c r="E296">
        <v>0.06975</v>
      </c>
      <c r="F296" s="2">
        <v>97</v>
      </c>
      <c r="G296">
        <f t="shared" si="37"/>
        <v>0.006651855670103093</v>
      </c>
      <c r="H296">
        <f t="shared" si="38"/>
        <v>3.24520025941821</v>
      </c>
      <c r="I296">
        <v>10.810098724485844</v>
      </c>
      <c r="J296">
        <f t="shared" si="41"/>
        <v>3.5512205782272463</v>
      </c>
      <c r="K296">
        <v>52.845544318857826</v>
      </c>
      <c r="L296">
        <v>10.810098724485844</v>
      </c>
      <c r="M296">
        <f t="shared" si="36"/>
        <v>0.07190721649484537</v>
      </c>
      <c r="P296">
        <f t="shared" si="39"/>
        <v>84.87417181963119</v>
      </c>
    </row>
    <row r="297" spans="1:16" ht="12.75">
      <c r="A297">
        <v>2002</v>
      </c>
      <c r="B297" t="s">
        <v>20</v>
      </c>
      <c r="C297">
        <v>308</v>
      </c>
      <c r="D297">
        <v>0.72831</v>
      </c>
      <c r="E297">
        <v>0.06373</v>
      </c>
      <c r="F297" s="2">
        <v>97</v>
      </c>
      <c r="G297">
        <f t="shared" si="37"/>
        <v>0.007508350515463918</v>
      </c>
      <c r="H297">
        <f t="shared" si="38"/>
        <v>4.106028236655462</v>
      </c>
      <c r="I297">
        <v>8.75039474948854</v>
      </c>
      <c r="J297">
        <f t="shared" si="41"/>
        <v>1.333866281975015</v>
      </c>
      <c r="K297">
        <v>19.8492006246282</v>
      </c>
      <c r="L297">
        <v>8.75039474948854</v>
      </c>
      <c r="M297">
        <f t="shared" si="36"/>
        <v>0.06570103092783504</v>
      </c>
      <c r="P297">
        <f t="shared" si="39"/>
        <v>31.879404139202858</v>
      </c>
    </row>
    <row r="298" spans="1:16" ht="12.75">
      <c r="A298">
        <v>2002</v>
      </c>
      <c r="B298" t="s">
        <v>20</v>
      </c>
      <c r="C298">
        <v>309</v>
      </c>
      <c r="D298">
        <v>0.04729</v>
      </c>
      <c r="E298">
        <v>0.07695</v>
      </c>
      <c r="F298" s="2">
        <v>97</v>
      </c>
      <c r="G298">
        <f t="shared" si="37"/>
        <v>0.0004875257731958763</v>
      </c>
      <c r="H298">
        <f t="shared" si="38"/>
        <v>0.5968052929770203</v>
      </c>
      <c r="J298">
        <f t="shared" si="41"/>
        <v>2.039844057108864</v>
      </c>
      <c r="K298">
        <v>30.35482227840571</v>
      </c>
      <c r="P298">
        <f t="shared" si="39"/>
        <v>48.75227296490185</v>
      </c>
    </row>
    <row r="299" spans="1:16" ht="12.75">
      <c r="A299">
        <v>2002</v>
      </c>
      <c r="B299" t="s">
        <v>20</v>
      </c>
      <c r="C299">
        <v>310</v>
      </c>
      <c r="D299">
        <v>0.52089</v>
      </c>
      <c r="E299">
        <v>0.11251</v>
      </c>
      <c r="F299" s="2">
        <v>97</v>
      </c>
      <c r="G299">
        <f t="shared" si="37"/>
        <v>0.00537</v>
      </c>
      <c r="H299">
        <f t="shared" si="38"/>
        <v>2.2819978491261432</v>
      </c>
      <c r="I299">
        <v>21.599569966787616</v>
      </c>
      <c r="J299">
        <f t="shared" si="41"/>
        <v>1.3506269054134448</v>
      </c>
      <c r="K299">
        <v>20.098614663890544</v>
      </c>
      <c r="L299">
        <v>21.599569966787616</v>
      </c>
      <c r="M299">
        <f aca="true" t="shared" si="42" ref="M299:M310">G299*L299</f>
        <v>0.1159896907216495</v>
      </c>
      <c r="P299">
        <f t="shared" si="39"/>
        <v>32.27998303938133</v>
      </c>
    </row>
    <row r="300" spans="1:16" ht="12.75">
      <c r="A300">
        <v>2002</v>
      </c>
      <c r="B300" t="s">
        <v>20</v>
      </c>
      <c r="C300">
        <v>311</v>
      </c>
      <c r="D300">
        <v>0.64216</v>
      </c>
      <c r="E300">
        <v>0.08698</v>
      </c>
      <c r="F300" s="2">
        <v>97</v>
      </c>
      <c r="G300">
        <f t="shared" si="37"/>
        <v>0.00662020618556701</v>
      </c>
      <c r="H300">
        <f t="shared" si="38"/>
        <v>3.2171084141440627</v>
      </c>
      <c r="I300">
        <v>13.544910925626013</v>
      </c>
      <c r="J300">
        <f t="shared" si="41"/>
        <v>0.8888209399167163</v>
      </c>
      <c r="K300">
        <v>13.22650208209399</v>
      </c>
      <c r="L300">
        <v>13.544910925626013</v>
      </c>
      <c r="M300">
        <f t="shared" si="42"/>
        <v>0.0896701030927835</v>
      </c>
      <c r="P300">
        <f t="shared" si="39"/>
        <v>21.24282046400952</v>
      </c>
    </row>
    <row r="301" spans="1:16" ht="12.75">
      <c r="A301">
        <v>2002</v>
      </c>
      <c r="B301" t="s">
        <v>20</v>
      </c>
      <c r="C301">
        <v>312</v>
      </c>
      <c r="D301">
        <v>0.74664</v>
      </c>
      <c r="E301">
        <v>0.05005</v>
      </c>
      <c r="F301" s="2">
        <v>97</v>
      </c>
      <c r="G301">
        <f t="shared" si="37"/>
        <v>0.007697319587628866</v>
      </c>
      <c r="H301">
        <f t="shared" si="38"/>
        <v>4.324800445809511</v>
      </c>
      <c r="I301">
        <v>6.703364405871638</v>
      </c>
      <c r="J301">
        <f t="shared" si="41"/>
        <v>1.208796478286734</v>
      </c>
      <c r="K301">
        <v>17.988042831647824</v>
      </c>
      <c r="L301">
        <v>6.703364405871638</v>
      </c>
      <c r="M301">
        <f t="shared" si="42"/>
        <v>0.0515979381443299</v>
      </c>
      <c r="P301">
        <f t="shared" si="39"/>
        <v>28.89023583105294</v>
      </c>
    </row>
    <row r="302" spans="1:16" ht="12.75">
      <c r="A302">
        <v>2002</v>
      </c>
      <c r="B302" t="s">
        <v>20</v>
      </c>
      <c r="C302">
        <v>401</v>
      </c>
      <c r="D302">
        <v>0.20978</v>
      </c>
      <c r="E302">
        <v>0.05465</v>
      </c>
      <c r="F302" s="2">
        <v>97</v>
      </c>
      <c r="G302">
        <f t="shared" si="37"/>
        <v>0.002162680412371134</v>
      </c>
      <c r="H302">
        <f t="shared" si="38"/>
        <v>0.9455397204028746</v>
      </c>
      <c r="I302">
        <v>26.051101153589475</v>
      </c>
      <c r="J302">
        <f t="shared" si="41"/>
        <v>3.4599259702558007</v>
      </c>
      <c r="K302">
        <v>51.486993604997025</v>
      </c>
      <c r="L302">
        <v>26.051101153589475</v>
      </c>
      <c r="M302">
        <f t="shared" si="42"/>
        <v>0.05634020618556701</v>
      </c>
      <c r="P302">
        <f t="shared" si="39"/>
        <v>82.69223068911364</v>
      </c>
    </row>
    <row r="303" spans="1:16" ht="12.75">
      <c r="A303">
        <v>2002</v>
      </c>
      <c r="B303" t="s">
        <v>20</v>
      </c>
      <c r="C303">
        <v>402</v>
      </c>
      <c r="D303">
        <v>0.61779</v>
      </c>
      <c r="E303">
        <v>0.0565</v>
      </c>
      <c r="F303" s="2">
        <v>97</v>
      </c>
      <c r="G303">
        <f t="shared" si="37"/>
        <v>0.006368969072164948</v>
      </c>
      <c r="H303">
        <f t="shared" si="38"/>
        <v>3.002568572034787</v>
      </c>
      <c r="I303">
        <v>9.145502517036535</v>
      </c>
      <c r="J303">
        <f t="shared" si="41"/>
        <v>2.8664475312314104</v>
      </c>
      <c r="K303">
        <v>42.655469214753126</v>
      </c>
      <c r="L303">
        <v>9.145502517036535</v>
      </c>
      <c r="M303">
        <f t="shared" si="42"/>
        <v>0.05824742268041238</v>
      </c>
      <c r="P303">
        <f t="shared" si="39"/>
        <v>68.50809599643071</v>
      </c>
    </row>
    <row r="304" spans="1:16" ht="12.75">
      <c r="A304">
        <v>2002</v>
      </c>
      <c r="B304" t="s">
        <v>20</v>
      </c>
      <c r="C304">
        <v>408</v>
      </c>
      <c r="D304">
        <v>0.77096</v>
      </c>
      <c r="E304">
        <v>0.03185</v>
      </c>
      <c r="F304" s="2">
        <v>97</v>
      </c>
      <c r="G304">
        <f t="shared" si="37"/>
        <v>0.007948041237113401</v>
      </c>
      <c r="H304">
        <f t="shared" si="38"/>
        <v>4.633160444962837</v>
      </c>
      <c r="I304">
        <v>4.131213033101588</v>
      </c>
      <c r="J304">
        <f t="shared" si="41"/>
        <v>1.5763874241522906</v>
      </c>
      <c r="K304">
        <v>23.458146192742415</v>
      </c>
      <c r="L304">
        <v>4.131213033101588</v>
      </c>
      <c r="M304">
        <f t="shared" si="42"/>
        <v>0.03283505154639175</v>
      </c>
      <c r="P304">
        <f t="shared" si="39"/>
        <v>37.675659437239744</v>
      </c>
    </row>
    <row r="305" spans="1:16" ht="12.75">
      <c r="A305">
        <v>2002</v>
      </c>
      <c r="B305" t="s">
        <v>20</v>
      </c>
      <c r="C305">
        <v>409</v>
      </c>
      <c r="D305">
        <v>0.26279</v>
      </c>
      <c r="E305">
        <v>0.08308</v>
      </c>
      <c r="F305" s="2">
        <v>97</v>
      </c>
      <c r="G305">
        <f t="shared" si="37"/>
        <v>0.002709175257731959</v>
      </c>
      <c r="H305">
        <f t="shared" si="38"/>
        <v>1.0986946048191795</v>
      </c>
      <c r="I305">
        <v>31.61459720689524</v>
      </c>
      <c r="J305">
        <f t="shared" si="41"/>
        <v>2.54659896728138</v>
      </c>
      <c r="K305">
        <v>37.89581796549672</v>
      </c>
      <c r="L305">
        <v>31.61459720689524</v>
      </c>
      <c r="M305">
        <f t="shared" si="42"/>
        <v>0.08564948453608248</v>
      </c>
      <c r="P305">
        <f t="shared" si="39"/>
        <v>60.86371531802498</v>
      </c>
    </row>
    <row r="306" spans="1:16" ht="12.75">
      <c r="A306">
        <v>2002</v>
      </c>
      <c r="B306" t="s">
        <v>20</v>
      </c>
      <c r="C306">
        <v>410</v>
      </c>
      <c r="D306">
        <v>0.56951</v>
      </c>
      <c r="E306">
        <v>0.08319</v>
      </c>
      <c r="F306" s="2">
        <v>97</v>
      </c>
      <c r="G306">
        <f t="shared" si="37"/>
        <v>0.005871237113402062</v>
      </c>
      <c r="H306">
        <f t="shared" si="38"/>
        <v>2.6188653303614253</v>
      </c>
      <c r="I306">
        <v>14.607293989569984</v>
      </c>
      <c r="J306">
        <f t="shared" si="41"/>
        <v>2.095839776323617</v>
      </c>
      <c r="K306">
        <v>31.188091909577633</v>
      </c>
      <c r="L306">
        <v>14.607293989569984</v>
      </c>
      <c r="M306">
        <f t="shared" si="42"/>
        <v>0.08576288659793815</v>
      </c>
      <c r="P306">
        <f t="shared" si="39"/>
        <v>50.09057065413445</v>
      </c>
    </row>
    <row r="307" spans="1:16" ht="12.75">
      <c r="A307">
        <v>2002</v>
      </c>
      <c r="B307" t="s">
        <v>20</v>
      </c>
      <c r="C307">
        <v>411</v>
      </c>
      <c r="D307">
        <v>0.65467</v>
      </c>
      <c r="E307">
        <v>0.06962</v>
      </c>
      <c r="F307" s="2">
        <v>97</v>
      </c>
      <c r="G307">
        <f t="shared" si="37"/>
        <v>0.006749175257731959</v>
      </c>
      <c r="H307">
        <f t="shared" si="38"/>
        <v>3.333126499329093</v>
      </c>
      <c r="I307">
        <v>10.63436540547146</v>
      </c>
      <c r="J307">
        <f t="shared" si="41"/>
        <v>2.1186951719214755</v>
      </c>
      <c r="K307">
        <v>31.528201963117187</v>
      </c>
      <c r="L307">
        <v>10.63436540547146</v>
      </c>
      <c r="M307">
        <f t="shared" si="42"/>
        <v>0.07177319587628866</v>
      </c>
      <c r="P307">
        <f t="shared" si="39"/>
        <v>50.63681460892326</v>
      </c>
    </row>
    <row r="308" spans="1:16" ht="12.75">
      <c r="A308">
        <v>2002</v>
      </c>
      <c r="B308" t="s">
        <v>20</v>
      </c>
      <c r="C308">
        <v>412</v>
      </c>
      <c r="D308">
        <v>0.76651</v>
      </c>
      <c r="E308">
        <v>0.04499</v>
      </c>
      <c r="F308" s="2">
        <v>97</v>
      </c>
      <c r="G308">
        <f t="shared" si="37"/>
        <v>0.007902164948453609</v>
      </c>
      <c r="H308">
        <f t="shared" si="38"/>
        <v>4.575138723026131</v>
      </c>
      <c r="I308">
        <v>5.8694602810139465</v>
      </c>
      <c r="J308">
        <f t="shared" si="41"/>
        <v>1.4673163973825105</v>
      </c>
      <c r="K308">
        <v>21.835065437239738</v>
      </c>
      <c r="L308">
        <v>5.8694602810139465</v>
      </c>
      <c r="M308">
        <f t="shared" si="42"/>
        <v>0.04638144329896907</v>
      </c>
      <c r="P308">
        <f t="shared" si="39"/>
        <v>35.068861897442005</v>
      </c>
    </row>
    <row r="309" spans="1:16" ht="12.75">
      <c r="A309">
        <v>2003</v>
      </c>
      <c r="B309">
        <v>502</v>
      </c>
      <c r="C309">
        <v>101</v>
      </c>
      <c r="D309">
        <v>0.467973891</v>
      </c>
      <c r="E309">
        <v>0.114020076</v>
      </c>
      <c r="F309" s="2">
        <v>90</v>
      </c>
      <c r="G309">
        <f t="shared" si="37"/>
        <v>0.0051997099</v>
      </c>
      <c r="H309">
        <f t="shared" si="38"/>
        <v>2.1777072832290756</v>
      </c>
      <c r="I309">
        <v>24.364623367417735</v>
      </c>
      <c r="J309">
        <f t="shared" si="41"/>
        <v>2.2639071925754064</v>
      </c>
      <c r="K309">
        <v>33.68909512761021</v>
      </c>
      <c r="L309">
        <f>(E309/D309)*100</f>
        <v>24.364623367417735</v>
      </c>
      <c r="M309">
        <f t="shared" si="42"/>
        <v>0.12668897333333334</v>
      </c>
      <c r="N309" s="1">
        <v>37523</v>
      </c>
      <c r="O309" s="1">
        <v>37670</v>
      </c>
      <c r="P309">
        <f t="shared" si="39"/>
        <v>54.10738190255222</v>
      </c>
    </row>
    <row r="310" spans="1:16" ht="12.75">
      <c r="A310">
        <v>2003</v>
      </c>
      <c r="B310">
        <v>502</v>
      </c>
      <c r="C310">
        <v>102</v>
      </c>
      <c r="D310">
        <v>0.439827</v>
      </c>
      <c r="E310">
        <v>0.124521187</v>
      </c>
      <c r="F310" s="2">
        <v>90</v>
      </c>
      <c r="G310">
        <f t="shared" si="37"/>
        <v>0.004886966666666667</v>
      </c>
      <c r="H310">
        <f t="shared" si="38"/>
        <v>1.9984303596129749</v>
      </c>
      <c r="I310">
        <v>28.31140130096606</v>
      </c>
      <c r="J310">
        <f t="shared" si="41"/>
        <v>2.6034932714617165</v>
      </c>
      <c r="K310">
        <v>38.742459396751734</v>
      </c>
      <c r="L310">
        <f>(E310/D310)*100</f>
        <v>28.31140130096606</v>
      </c>
      <c r="M310">
        <f t="shared" si="42"/>
        <v>0.13835687444444444</v>
      </c>
      <c r="N310" s="1">
        <v>37523</v>
      </c>
      <c r="O310" s="1">
        <v>37670</v>
      </c>
      <c r="P310">
        <f t="shared" si="39"/>
        <v>62.22348918793503</v>
      </c>
    </row>
    <row r="311" spans="1:15" ht="12.75">
      <c r="A311">
        <v>2003</v>
      </c>
      <c r="B311">
        <v>502</v>
      </c>
      <c r="C311">
        <v>103</v>
      </c>
      <c r="F311" s="2">
        <v>90</v>
      </c>
      <c r="H311">
        <f t="shared" si="38"/>
        <v>0.522</v>
      </c>
      <c r="N311" s="1">
        <v>37523</v>
      </c>
      <c r="O311" s="1">
        <v>37670</v>
      </c>
    </row>
    <row r="312" spans="1:16" ht="12.75">
      <c r="A312">
        <v>2003</v>
      </c>
      <c r="B312">
        <v>502</v>
      </c>
      <c r="C312">
        <v>104</v>
      </c>
      <c r="D312">
        <v>0.701286217</v>
      </c>
      <c r="E312">
        <v>0.11787925</v>
      </c>
      <c r="F312" s="2">
        <v>90</v>
      </c>
      <c r="G312">
        <f t="shared" si="37"/>
        <v>0.007792069077777779</v>
      </c>
      <c r="H312">
        <f t="shared" si="38"/>
        <v>4.43884267892</v>
      </c>
      <c r="I312">
        <v>16.80900709902302</v>
      </c>
      <c r="J312">
        <f aca="true" t="shared" si="43" ref="J312:J343">(K312*60)*1.12/1000</f>
        <v>3.8486422273781904</v>
      </c>
      <c r="K312">
        <v>57.27146171693735</v>
      </c>
      <c r="L312">
        <f aca="true" t="shared" si="44" ref="L312:L343">(E312/D312)*100</f>
        <v>16.80900709902302</v>
      </c>
      <c r="M312">
        <f aca="true" t="shared" si="45" ref="M312:M343">G312*L312</f>
        <v>0.13097694444444444</v>
      </c>
      <c r="N312" s="1">
        <v>37523</v>
      </c>
      <c r="O312" s="1">
        <v>37670</v>
      </c>
      <c r="P312">
        <f t="shared" si="39"/>
        <v>91.98254923433876</v>
      </c>
    </row>
    <row r="313" spans="1:16" ht="12.75">
      <c r="A313">
        <v>2003</v>
      </c>
      <c r="B313">
        <v>502</v>
      </c>
      <c r="C313">
        <v>105</v>
      </c>
      <c r="D313">
        <v>0.755331098</v>
      </c>
      <c r="E313">
        <v>0.091922839</v>
      </c>
      <c r="F313" s="2">
        <v>90</v>
      </c>
      <c r="G313">
        <f t="shared" si="37"/>
        <v>0.008392567755555556</v>
      </c>
      <c r="H313">
        <f t="shared" si="38"/>
        <v>5.234915335182047</v>
      </c>
      <c r="I313">
        <v>12.169873482423467</v>
      </c>
      <c r="J313">
        <f t="shared" si="43"/>
        <v>4.867400464037123</v>
      </c>
      <c r="K313">
        <v>72.43155452436194</v>
      </c>
      <c r="L313">
        <f t="shared" si="44"/>
        <v>12.169873482423467</v>
      </c>
      <c r="M313">
        <f t="shared" si="45"/>
        <v>0.1021364877777778</v>
      </c>
      <c r="N313" s="1">
        <v>37523</v>
      </c>
      <c r="O313" s="1">
        <v>37670</v>
      </c>
      <c r="P313">
        <f t="shared" si="39"/>
        <v>116.33087109048725</v>
      </c>
    </row>
    <row r="314" spans="1:16" ht="12.75">
      <c r="A314">
        <v>2003</v>
      </c>
      <c r="B314">
        <v>502</v>
      </c>
      <c r="C314">
        <v>106</v>
      </c>
      <c r="D314">
        <v>0.767427034</v>
      </c>
      <c r="E314">
        <v>0.122785495</v>
      </c>
      <c r="F314" s="2">
        <v>90</v>
      </c>
      <c r="G314">
        <f t="shared" si="37"/>
        <v>0.008526967044444445</v>
      </c>
      <c r="H314">
        <f t="shared" si="38"/>
        <v>5.431797747335657</v>
      </c>
      <c r="I314">
        <v>15.999631177965512</v>
      </c>
      <c r="J314">
        <f t="shared" si="43"/>
        <v>4.867400464037123</v>
      </c>
      <c r="K314">
        <v>72.43155452436194</v>
      </c>
      <c r="L314">
        <f t="shared" si="44"/>
        <v>15.999631177965512</v>
      </c>
      <c r="M314">
        <f t="shared" si="45"/>
        <v>0.13642832777777777</v>
      </c>
      <c r="N314" s="1">
        <v>37523</v>
      </c>
      <c r="O314" s="1">
        <v>37670</v>
      </c>
      <c r="P314">
        <f t="shared" si="39"/>
        <v>116.33087109048725</v>
      </c>
    </row>
    <row r="315" spans="1:16" ht="12.75">
      <c r="A315">
        <v>2003</v>
      </c>
      <c r="B315">
        <v>502</v>
      </c>
      <c r="C315">
        <v>107</v>
      </c>
      <c r="D315">
        <v>0.801695774</v>
      </c>
      <c r="E315">
        <v>0.150477443</v>
      </c>
      <c r="F315" s="2">
        <v>90</v>
      </c>
      <c r="G315">
        <f t="shared" si="37"/>
        <v>0.008907730822222222</v>
      </c>
      <c r="H315">
        <f t="shared" si="38"/>
        <v>6.030717341470728</v>
      </c>
      <c r="I315">
        <v>18.769893503267983</v>
      </c>
      <c r="J315">
        <f t="shared" si="43"/>
        <v>6.112549419953597</v>
      </c>
      <c r="K315">
        <v>90.96055684454757</v>
      </c>
      <c r="L315">
        <f t="shared" si="44"/>
        <v>18.769893503267983</v>
      </c>
      <c r="M315">
        <f t="shared" si="45"/>
        <v>0.16719715888888886</v>
      </c>
      <c r="N315" s="1">
        <v>37523</v>
      </c>
      <c r="O315" s="1">
        <v>37670</v>
      </c>
      <c r="P315">
        <f t="shared" si="39"/>
        <v>146.08993113689098</v>
      </c>
    </row>
    <row r="316" spans="1:16" ht="12.75">
      <c r="A316">
        <v>2003</v>
      </c>
      <c r="B316">
        <v>502</v>
      </c>
      <c r="C316">
        <v>201</v>
      </c>
      <c r="D316">
        <v>0.42804341</v>
      </c>
      <c r="E316">
        <v>0.112915514</v>
      </c>
      <c r="F316" s="2">
        <v>90</v>
      </c>
      <c r="G316">
        <f t="shared" si="37"/>
        <v>0.004756037888888889</v>
      </c>
      <c r="H316">
        <f t="shared" si="38"/>
        <v>1.9278317330261876</v>
      </c>
      <c r="I316">
        <v>26.379453896977413</v>
      </c>
      <c r="J316">
        <f t="shared" si="43"/>
        <v>2.0375164733178655</v>
      </c>
      <c r="K316">
        <v>30.320185614849187</v>
      </c>
      <c r="L316">
        <f t="shared" si="44"/>
        <v>26.379453896977413</v>
      </c>
      <c r="M316">
        <f t="shared" si="45"/>
        <v>0.12546168222222223</v>
      </c>
      <c r="N316" s="1">
        <v>37523</v>
      </c>
      <c r="O316" s="1">
        <v>37670</v>
      </c>
      <c r="P316">
        <f t="shared" si="39"/>
        <v>48.69664371229698</v>
      </c>
    </row>
    <row r="317" spans="1:16" ht="12.75">
      <c r="A317">
        <v>2003</v>
      </c>
      <c r="B317">
        <v>502</v>
      </c>
      <c r="C317">
        <v>202</v>
      </c>
      <c r="D317">
        <v>0.566487679</v>
      </c>
      <c r="E317">
        <v>0.112836759</v>
      </c>
      <c r="F317" s="2">
        <v>90</v>
      </c>
      <c r="G317">
        <f t="shared" si="37"/>
        <v>0.006294307544444444</v>
      </c>
      <c r="H317">
        <f t="shared" si="38"/>
        <v>2.941614532582593</v>
      </c>
      <c r="I317">
        <v>19.918660755197116</v>
      </c>
      <c r="J317">
        <f t="shared" si="43"/>
        <v>2.829883990719258</v>
      </c>
      <c r="K317">
        <v>42.11136890951276</v>
      </c>
      <c r="L317">
        <f t="shared" si="44"/>
        <v>19.918660755197116</v>
      </c>
      <c r="M317">
        <f t="shared" si="45"/>
        <v>0.12537417666666667</v>
      </c>
      <c r="N317" s="1">
        <v>37523</v>
      </c>
      <c r="O317" s="1">
        <v>37670</v>
      </c>
      <c r="P317">
        <f t="shared" si="39"/>
        <v>67.63422737819026</v>
      </c>
    </row>
    <row r="318" spans="1:16" ht="12.75">
      <c r="A318">
        <v>2003</v>
      </c>
      <c r="B318">
        <v>502</v>
      </c>
      <c r="C318">
        <v>203</v>
      </c>
      <c r="D318">
        <v>0.609801825</v>
      </c>
      <c r="E318">
        <v>0.114382945</v>
      </c>
      <c r="F318" s="2">
        <v>90</v>
      </c>
      <c r="G318">
        <f t="shared" si="37"/>
        <v>0.006775575833333334</v>
      </c>
      <c r="H318">
        <f t="shared" si="38"/>
        <v>3.3573869914800656</v>
      </c>
      <c r="I318">
        <v>18.75739630657878</v>
      </c>
      <c r="J318">
        <f t="shared" si="43"/>
        <v>3.2826654292343393</v>
      </c>
      <c r="K318">
        <v>48.849187935034806</v>
      </c>
      <c r="L318">
        <f t="shared" si="44"/>
        <v>18.75739630657878</v>
      </c>
      <c r="M318">
        <f t="shared" si="45"/>
        <v>0.1270921611111111</v>
      </c>
      <c r="N318" s="1">
        <v>37523</v>
      </c>
      <c r="O318" s="1">
        <v>37670</v>
      </c>
      <c r="P318">
        <f t="shared" si="39"/>
        <v>78.45570375870071</v>
      </c>
    </row>
    <row r="319" spans="1:16" ht="12.75">
      <c r="A319">
        <v>2003</v>
      </c>
      <c r="B319">
        <v>502</v>
      </c>
      <c r="C319">
        <v>204</v>
      </c>
      <c r="D319">
        <v>0.705482537</v>
      </c>
      <c r="E319">
        <v>0.09721397</v>
      </c>
      <c r="F319" s="2">
        <v>90</v>
      </c>
      <c r="G319">
        <f t="shared" si="37"/>
        <v>0.007838694855555555</v>
      </c>
      <c r="H319">
        <f t="shared" si="38"/>
        <v>4.496061474813757</v>
      </c>
      <c r="I319">
        <v>13.779784034540887</v>
      </c>
      <c r="J319">
        <f t="shared" si="43"/>
        <v>5.093791183294663</v>
      </c>
      <c r="K319">
        <v>75.80046403712296</v>
      </c>
      <c r="L319">
        <f t="shared" si="44"/>
        <v>13.779784034540887</v>
      </c>
      <c r="M319">
        <f t="shared" si="45"/>
        <v>0.10801552222222223</v>
      </c>
      <c r="N319" s="1">
        <v>37523</v>
      </c>
      <c r="O319" s="1">
        <v>37670</v>
      </c>
      <c r="P319">
        <f t="shared" si="39"/>
        <v>121.74160928074247</v>
      </c>
    </row>
    <row r="320" spans="1:16" ht="12.75">
      <c r="A320">
        <v>2003</v>
      </c>
      <c r="B320">
        <v>502</v>
      </c>
      <c r="C320">
        <v>205</v>
      </c>
      <c r="D320">
        <v>0.744193019</v>
      </c>
      <c r="E320">
        <v>0.07333665</v>
      </c>
      <c r="F320" s="2">
        <v>90</v>
      </c>
      <c r="G320">
        <f t="shared" si="37"/>
        <v>0.008268811322222222</v>
      </c>
      <c r="H320">
        <f t="shared" si="38"/>
        <v>5.059940777173371</v>
      </c>
      <c r="I320">
        <v>9.854520013980405</v>
      </c>
      <c r="J320">
        <f t="shared" si="43"/>
        <v>4.527814385150813</v>
      </c>
      <c r="K320">
        <v>67.37819025522042</v>
      </c>
      <c r="L320">
        <f t="shared" si="44"/>
        <v>9.854520013980405</v>
      </c>
      <c r="M320">
        <f t="shared" si="45"/>
        <v>0.08148516666666666</v>
      </c>
      <c r="N320" s="1">
        <v>37523</v>
      </c>
      <c r="O320" s="1">
        <v>37670</v>
      </c>
      <c r="P320">
        <f t="shared" si="39"/>
        <v>108.21476380510444</v>
      </c>
    </row>
    <row r="321" spans="1:16" ht="12.75">
      <c r="A321">
        <v>2003</v>
      </c>
      <c r="B321">
        <v>502</v>
      </c>
      <c r="C321">
        <v>206</v>
      </c>
      <c r="D321">
        <v>0.803211389</v>
      </c>
      <c r="E321">
        <v>0.093018584</v>
      </c>
      <c r="F321" s="2">
        <v>90</v>
      </c>
      <c r="G321">
        <f t="shared" si="37"/>
        <v>0.008924570988888889</v>
      </c>
      <c r="H321">
        <f t="shared" si="38"/>
        <v>6.058680030147048</v>
      </c>
      <c r="I321">
        <v>11.580834793168005</v>
      </c>
      <c r="J321">
        <f t="shared" si="43"/>
        <v>7.018112296983759</v>
      </c>
      <c r="K321">
        <v>104.43619489559164</v>
      </c>
      <c r="L321">
        <f t="shared" si="44"/>
        <v>11.580834793168005</v>
      </c>
      <c r="M321">
        <f t="shared" si="45"/>
        <v>0.10335398222222224</v>
      </c>
      <c r="N321" s="1">
        <v>37523</v>
      </c>
      <c r="O321" s="1">
        <v>37670</v>
      </c>
      <c r="P321">
        <f t="shared" si="39"/>
        <v>167.73288389791185</v>
      </c>
    </row>
    <row r="322" spans="1:16" ht="12.75">
      <c r="A322">
        <v>2003</v>
      </c>
      <c r="B322">
        <v>502</v>
      </c>
      <c r="C322">
        <v>207</v>
      </c>
      <c r="D322">
        <v>0.822571685</v>
      </c>
      <c r="E322">
        <v>0.067544979</v>
      </c>
      <c r="F322" s="2">
        <v>90</v>
      </c>
      <c r="G322">
        <f t="shared" si="37"/>
        <v>0.00913968538888889</v>
      </c>
      <c r="H322">
        <f t="shared" si="38"/>
        <v>6.42748859164994</v>
      </c>
      <c r="I322">
        <v>8.211439833356287</v>
      </c>
      <c r="J322">
        <f t="shared" si="43"/>
        <v>5.886158700696056</v>
      </c>
      <c r="K322">
        <v>87.59164733178655</v>
      </c>
      <c r="L322">
        <f t="shared" si="44"/>
        <v>8.211439833356287</v>
      </c>
      <c r="M322">
        <f t="shared" si="45"/>
        <v>0.07504997666666668</v>
      </c>
      <c r="N322" s="1">
        <v>37523</v>
      </c>
      <c r="O322" s="1">
        <v>37670</v>
      </c>
      <c r="P322">
        <f t="shared" si="39"/>
        <v>140.67919294663574</v>
      </c>
    </row>
    <row r="323" spans="1:16" ht="12.75">
      <c r="A323">
        <v>2003</v>
      </c>
      <c r="B323">
        <v>502</v>
      </c>
      <c r="C323">
        <v>301</v>
      </c>
      <c r="D323">
        <v>0.461603661</v>
      </c>
      <c r="E323">
        <v>0.111563148</v>
      </c>
      <c r="F323" s="2">
        <v>90</v>
      </c>
      <c r="G323">
        <f t="shared" si="37"/>
        <v>0.005128929566666667</v>
      </c>
      <c r="H323">
        <f t="shared" si="38"/>
        <v>2.1357743216627565</v>
      </c>
      <c r="I323">
        <v>24.168601210465702</v>
      </c>
      <c r="J323">
        <f t="shared" si="43"/>
        <v>2.716688631090488</v>
      </c>
      <c r="K323">
        <v>40.42691415313225</v>
      </c>
      <c r="L323">
        <f t="shared" si="44"/>
        <v>24.168601210465702</v>
      </c>
      <c r="M323">
        <f t="shared" si="45"/>
        <v>0.12395905333333333</v>
      </c>
      <c r="N323" s="1">
        <v>37523</v>
      </c>
      <c r="O323" s="1">
        <v>37670</v>
      </c>
      <c r="P323">
        <f t="shared" si="39"/>
        <v>64.92885828306267</v>
      </c>
    </row>
    <row r="324" spans="1:16" ht="12.75">
      <c r="A324">
        <v>2003</v>
      </c>
      <c r="B324">
        <v>502</v>
      </c>
      <c r="C324">
        <v>302</v>
      </c>
      <c r="D324">
        <v>0.554797442</v>
      </c>
      <c r="E324">
        <v>0.108501535</v>
      </c>
      <c r="F324" s="2">
        <v>90</v>
      </c>
      <c r="G324">
        <f t="shared" si="37"/>
        <v>0.006164416022222222</v>
      </c>
      <c r="H324">
        <f t="shared" si="38"/>
        <v>2.838504673810682</v>
      </c>
      <c r="I324">
        <v>19.55696381887788</v>
      </c>
      <c r="J324">
        <f t="shared" si="43"/>
        <v>3.1694700696055684</v>
      </c>
      <c r="K324">
        <v>47.16473317865429</v>
      </c>
      <c r="L324">
        <f t="shared" si="44"/>
        <v>19.55696381887788</v>
      </c>
      <c r="M324">
        <f t="shared" si="45"/>
        <v>0.12055726111111109</v>
      </c>
      <c r="N324" s="1">
        <v>37523</v>
      </c>
      <c r="O324" s="1">
        <v>37670</v>
      </c>
      <c r="P324">
        <f t="shared" si="39"/>
        <v>75.75033466357308</v>
      </c>
    </row>
    <row r="325" spans="1:16" ht="12.75">
      <c r="A325">
        <v>2003</v>
      </c>
      <c r="B325">
        <v>502</v>
      </c>
      <c r="C325">
        <v>303</v>
      </c>
      <c r="D325">
        <v>0.759733278</v>
      </c>
      <c r="E325">
        <v>0.096658903</v>
      </c>
      <c r="F325" s="2">
        <v>90</v>
      </c>
      <c r="G325">
        <f t="shared" si="37"/>
        <v>0.008441480866666667</v>
      </c>
      <c r="H325">
        <f t="shared" si="38"/>
        <v>5.305728590494201</v>
      </c>
      <c r="I325">
        <v>12.722741756745846</v>
      </c>
      <c r="J325">
        <f t="shared" si="43"/>
        <v>4.301423665893271</v>
      </c>
      <c r="K325">
        <v>64.0092807424594</v>
      </c>
      <c r="L325">
        <f t="shared" si="44"/>
        <v>12.722741756745846</v>
      </c>
      <c r="M325">
        <f t="shared" si="45"/>
        <v>0.1073987811111111</v>
      </c>
      <c r="N325" s="1">
        <v>37523</v>
      </c>
      <c r="O325" s="1">
        <v>37670</v>
      </c>
      <c r="P325">
        <f t="shared" si="39"/>
        <v>102.8040256148492</v>
      </c>
    </row>
    <row r="326" spans="1:16" ht="12.75">
      <c r="A326">
        <v>2003</v>
      </c>
      <c r="B326">
        <v>502</v>
      </c>
      <c r="C326">
        <v>304</v>
      </c>
      <c r="D326">
        <v>0.78487313</v>
      </c>
      <c r="E326">
        <v>0.08326916</v>
      </c>
      <c r="F326" s="2">
        <v>90</v>
      </c>
      <c r="G326">
        <f t="shared" si="37"/>
        <v>0.008720812555555556</v>
      </c>
      <c r="H326">
        <f t="shared" si="38"/>
        <v>5.728876956638889</v>
      </c>
      <c r="I326">
        <v>10.609250949895557</v>
      </c>
      <c r="J326">
        <f t="shared" si="43"/>
        <v>5.206986542923433</v>
      </c>
      <c r="K326">
        <v>77.48491879350347</v>
      </c>
      <c r="L326">
        <f t="shared" si="44"/>
        <v>10.609250949895557</v>
      </c>
      <c r="M326">
        <f t="shared" si="45"/>
        <v>0.09252128888888889</v>
      </c>
      <c r="N326" s="1">
        <v>37523</v>
      </c>
      <c r="O326" s="1">
        <v>37670</v>
      </c>
      <c r="P326">
        <f t="shared" si="39"/>
        <v>124.44697837587006</v>
      </c>
    </row>
    <row r="327" spans="1:16" ht="12.75">
      <c r="A327">
        <v>2003</v>
      </c>
      <c r="B327">
        <v>502</v>
      </c>
      <c r="C327">
        <v>305</v>
      </c>
      <c r="D327">
        <v>0.773305635</v>
      </c>
      <c r="E327">
        <v>0.098162819</v>
      </c>
      <c r="F327" s="2">
        <v>90</v>
      </c>
      <c r="G327">
        <f aca="true" t="shared" si="46" ref="G327:G390">D327/F327</f>
        <v>0.008592284833333333</v>
      </c>
      <c r="H327">
        <f aca="true" t="shared" si="47" ref="H327:H390">0.522*EXP(274.7*G327)</f>
        <v>5.530139009815719</v>
      </c>
      <c r="I327">
        <v>12.6939226299573</v>
      </c>
      <c r="J327">
        <f t="shared" si="43"/>
        <v>5.3201819025522035</v>
      </c>
      <c r="K327">
        <v>79.16937354988399</v>
      </c>
      <c r="L327">
        <f t="shared" si="44"/>
        <v>12.6939226299573</v>
      </c>
      <c r="M327">
        <f t="shared" si="45"/>
        <v>0.10906979888888887</v>
      </c>
      <c r="N327" s="1">
        <v>37523</v>
      </c>
      <c r="O327" s="1">
        <v>37670</v>
      </c>
      <c r="P327">
        <f aca="true" t="shared" si="48" ref="P327:P390">(J327*1000*0.0239)</f>
        <v>127.15234747099767</v>
      </c>
    </row>
    <row r="328" spans="1:16" ht="12.75">
      <c r="A328">
        <v>2003</v>
      </c>
      <c r="B328">
        <v>502</v>
      </c>
      <c r="C328">
        <v>306</v>
      </c>
      <c r="D328">
        <v>0.792551089</v>
      </c>
      <c r="E328">
        <v>0.075297335</v>
      </c>
      <c r="F328" s="2">
        <v>90</v>
      </c>
      <c r="G328">
        <f t="shared" si="46"/>
        <v>0.008806123211111112</v>
      </c>
      <c r="H328">
        <f t="shared" si="47"/>
        <v>5.86471774127613</v>
      </c>
      <c r="I328">
        <v>9.500628545600295</v>
      </c>
      <c r="J328">
        <f t="shared" si="43"/>
        <v>6.452135498839908</v>
      </c>
      <c r="K328">
        <v>96.0139211136891</v>
      </c>
      <c r="L328">
        <f t="shared" si="44"/>
        <v>9.500628545600295</v>
      </c>
      <c r="M328">
        <f t="shared" si="45"/>
        <v>0.08366370555555556</v>
      </c>
      <c r="N328" s="1">
        <v>37523</v>
      </c>
      <c r="O328" s="1">
        <v>37670</v>
      </c>
      <c r="P328">
        <f t="shared" si="48"/>
        <v>154.20603842227382</v>
      </c>
    </row>
    <row r="329" spans="1:16" ht="12.75">
      <c r="A329">
        <v>2003</v>
      </c>
      <c r="B329">
        <v>502</v>
      </c>
      <c r="C329">
        <v>307</v>
      </c>
      <c r="D329">
        <v>0.807920362</v>
      </c>
      <c r="E329">
        <v>0.096687224</v>
      </c>
      <c r="F329" s="2">
        <v>90</v>
      </c>
      <c r="G329">
        <f t="shared" si="46"/>
        <v>0.00897689291111111</v>
      </c>
      <c r="H329">
        <f t="shared" si="47"/>
        <v>6.146389225440531</v>
      </c>
      <c r="I329">
        <v>11.967420125499945</v>
      </c>
      <c r="J329">
        <f t="shared" si="43"/>
        <v>5.886158700696056</v>
      </c>
      <c r="K329">
        <v>87.59164733178655</v>
      </c>
      <c r="L329">
        <f t="shared" si="44"/>
        <v>11.967420125499945</v>
      </c>
      <c r="M329">
        <f t="shared" si="45"/>
        <v>0.1074302488888889</v>
      </c>
      <c r="N329" s="1">
        <v>37523</v>
      </c>
      <c r="O329" s="1">
        <v>37670</v>
      </c>
      <c r="P329">
        <f t="shared" si="48"/>
        <v>140.67919294663574</v>
      </c>
    </row>
    <row r="330" spans="1:16" ht="12.75">
      <c r="A330">
        <v>2003</v>
      </c>
      <c r="B330">
        <v>502</v>
      </c>
      <c r="C330">
        <v>401</v>
      </c>
      <c r="D330">
        <v>0.55406825</v>
      </c>
      <c r="E330">
        <v>0.124411277</v>
      </c>
      <c r="F330" s="2">
        <v>90</v>
      </c>
      <c r="G330">
        <f t="shared" si="46"/>
        <v>0.00615631388888889</v>
      </c>
      <c r="H330">
        <f t="shared" si="47"/>
        <v>2.832194163893857</v>
      </c>
      <c r="I330">
        <v>22.45414296884905</v>
      </c>
      <c r="J330">
        <f t="shared" si="43"/>
        <v>2.943079350348028</v>
      </c>
      <c r="K330">
        <v>43.79582366589327</v>
      </c>
      <c r="L330">
        <f t="shared" si="44"/>
        <v>22.45414296884905</v>
      </c>
      <c r="M330">
        <f t="shared" si="45"/>
        <v>0.13823475222222223</v>
      </c>
      <c r="N330" s="1">
        <v>37523</v>
      </c>
      <c r="O330" s="1">
        <v>37670</v>
      </c>
      <c r="P330">
        <f t="shared" si="48"/>
        <v>70.33959647331787</v>
      </c>
    </row>
    <row r="331" spans="1:16" ht="12.75">
      <c r="A331">
        <v>2003</v>
      </c>
      <c r="B331">
        <v>502</v>
      </c>
      <c r="C331">
        <v>402</v>
      </c>
      <c r="D331">
        <v>0.603170792</v>
      </c>
      <c r="E331">
        <v>0.116074259</v>
      </c>
      <c r="F331" s="2">
        <v>90</v>
      </c>
      <c r="G331">
        <f t="shared" si="46"/>
        <v>0.006701897688888889</v>
      </c>
      <c r="H331">
        <f t="shared" si="47"/>
        <v>3.290118571305285</v>
      </c>
      <c r="I331">
        <v>19.244011901690357</v>
      </c>
      <c r="J331">
        <f t="shared" si="43"/>
        <v>3.1694700696055684</v>
      </c>
      <c r="K331">
        <v>47.16473317865429</v>
      </c>
      <c r="L331">
        <f t="shared" si="44"/>
        <v>19.244011901690357</v>
      </c>
      <c r="M331">
        <f t="shared" si="45"/>
        <v>0.12897139888888887</v>
      </c>
      <c r="N331" s="1">
        <v>37523</v>
      </c>
      <c r="O331" s="1">
        <v>37670</v>
      </c>
      <c r="P331">
        <f t="shared" si="48"/>
        <v>75.75033466357308</v>
      </c>
    </row>
    <row r="332" spans="1:16" ht="12.75">
      <c r="A332">
        <v>2003</v>
      </c>
      <c r="B332">
        <v>502</v>
      </c>
      <c r="C332">
        <v>403</v>
      </c>
      <c r="D332">
        <v>0.720859411</v>
      </c>
      <c r="E332">
        <v>0.084974154</v>
      </c>
      <c r="F332" s="2">
        <v>90</v>
      </c>
      <c r="G332">
        <f t="shared" si="46"/>
        <v>0.00800954901111111</v>
      </c>
      <c r="H332">
        <f t="shared" si="47"/>
        <v>4.712108263700722</v>
      </c>
      <c r="I332">
        <v>11.787895490206758</v>
      </c>
      <c r="J332">
        <f t="shared" si="43"/>
        <v>4.527814385150813</v>
      </c>
      <c r="K332">
        <v>67.37819025522042</v>
      </c>
      <c r="L332">
        <f t="shared" si="44"/>
        <v>11.787895490206758</v>
      </c>
      <c r="M332">
        <f t="shared" si="45"/>
        <v>0.09441572666666664</v>
      </c>
      <c r="N332" s="1">
        <v>37523</v>
      </c>
      <c r="O332" s="1">
        <v>37670</v>
      </c>
      <c r="P332">
        <f t="shared" si="48"/>
        <v>108.21476380510444</v>
      </c>
    </row>
    <row r="333" spans="1:16" ht="12.75">
      <c r="A333">
        <v>2003</v>
      </c>
      <c r="B333">
        <v>502</v>
      </c>
      <c r="C333">
        <v>404</v>
      </c>
      <c r="D333">
        <v>0.76361431</v>
      </c>
      <c r="E333">
        <v>0.061106073</v>
      </c>
      <c r="F333" s="2">
        <v>90</v>
      </c>
      <c r="G333">
        <f t="shared" si="46"/>
        <v>0.008484603444444445</v>
      </c>
      <c r="H333">
        <f t="shared" si="47"/>
        <v>5.3689527725989725</v>
      </c>
      <c r="I333">
        <v>8.002216852117398</v>
      </c>
      <c r="J333">
        <f t="shared" si="43"/>
        <v>4.867400464037123</v>
      </c>
      <c r="K333">
        <v>72.43155452436194</v>
      </c>
      <c r="L333">
        <f t="shared" si="44"/>
        <v>8.002216852117398</v>
      </c>
      <c r="M333">
        <f t="shared" si="45"/>
        <v>0.06789563666666666</v>
      </c>
      <c r="N333" s="1">
        <v>37523</v>
      </c>
      <c r="O333" s="1">
        <v>37670</v>
      </c>
      <c r="P333">
        <f t="shared" si="48"/>
        <v>116.33087109048725</v>
      </c>
    </row>
    <row r="334" spans="1:16" ht="12.75">
      <c r="A334">
        <v>2003</v>
      </c>
      <c r="B334">
        <v>502</v>
      </c>
      <c r="C334">
        <v>405</v>
      </c>
      <c r="D334">
        <v>0.813859389</v>
      </c>
      <c r="E334">
        <v>0.054713567</v>
      </c>
      <c r="F334" s="2">
        <v>90</v>
      </c>
      <c r="G334">
        <f t="shared" si="46"/>
        <v>0.0090428821</v>
      </c>
      <c r="H334">
        <f t="shared" si="47"/>
        <v>6.258822208294262</v>
      </c>
      <c r="I334">
        <v>6.722729717135449</v>
      </c>
      <c r="J334">
        <f t="shared" si="43"/>
        <v>6.791721577726219</v>
      </c>
      <c r="K334">
        <v>101.06728538283063</v>
      </c>
      <c r="L334">
        <f t="shared" si="44"/>
        <v>6.722729717135449</v>
      </c>
      <c r="M334">
        <f t="shared" si="45"/>
        <v>0.060792852222222214</v>
      </c>
      <c r="N334" s="1">
        <v>37523</v>
      </c>
      <c r="O334" s="1">
        <v>37670</v>
      </c>
      <c r="P334">
        <f t="shared" si="48"/>
        <v>162.32214570765663</v>
      </c>
    </row>
    <row r="335" spans="1:16" ht="12.75">
      <c r="A335">
        <v>2003</v>
      </c>
      <c r="B335">
        <v>502</v>
      </c>
      <c r="C335">
        <v>406</v>
      </c>
      <c r="D335">
        <v>0.827578741</v>
      </c>
      <c r="E335">
        <v>0.101655768</v>
      </c>
      <c r="F335" s="2">
        <v>90</v>
      </c>
      <c r="G335">
        <f t="shared" si="46"/>
        <v>0.009195319344444444</v>
      </c>
      <c r="H335">
        <f t="shared" si="47"/>
        <v>6.526472072987966</v>
      </c>
      <c r="I335">
        <v>12.283516113181548</v>
      </c>
      <c r="J335">
        <f t="shared" si="43"/>
        <v>5.3201819025522035</v>
      </c>
      <c r="K335">
        <v>79.16937354988399</v>
      </c>
      <c r="L335">
        <f t="shared" si="44"/>
        <v>12.283516113181548</v>
      </c>
      <c r="M335">
        <f t="shared" si="45"/>
        <v>0.11295085333333332</v>
      </c>
      <c r="N335" s="1">
        <v>37523</v>
      </c>
      <c r="O335" s="1">
        <v>37670</v>
      </c>
      <c r="P335">
        <f t="shared" si="48"/>
        <v>127.15234747099767</v>
      </c>
    </row>
    <row r="336" spans="1:16" ht="12.75">
      <c r="A336">
        <v>2003</v>
      </c>
      <c r="B336">
        <v>502</v>
      </c>
      <c r="C336">
        <v>407</v>
      </c>
      <c r="D336">
        <v>0.829970885</v>
      </c>
      <c r="E336">
        <v>0.052545546</v>
      </c>
      <c r="F336" s="2">
        <v>90</v>
      </c>
      <c r="G336">
        <f t="shared" si="46"/>
        <v>0.009221898722222222</v>
      </c>
      <c r="H336">
        <f t="shared" si="47"/>
        <v>6.574298549559198</v>
      </c>
      <c r="I336">
        <v>6.331010755877298</v>
      </c>
      <c r="J336">
        <f t="shared" si="43"/>
        <v>5.546572621809746</v>
      </c>
      <c r="K336">
        <v>82.53828306264502</v>
      </c>
      <c r="L336">
        <f t="shared" si="44"/>
        <v>6.331010755877298</v>
      </c>
      <c r="M336">
        <f t="shared" si="45"/>
        <v>0.058383939999999995</v>
      </c>
      <c r="N336" s="1">
        <v>37523</v>
      </c>
      <c r="O336" s="1">
        <v>37670</v>
      </c>
      <c r="P336">
        <f t="shared" si="48"/>
        <v>132.56308566125293</v>
      </c>
    </row>
    <row r="337" spans="1:16" ht="12.75">
      <c r="A337">
        <v>2003</v>
      </c>
      <c r="B337">
        <v>222</v>
      </c>
      <c r="C337">
        <v>101</v>
      </c>
      <c r="D337">
        <v>0.365880033</v>
      </c>
      <c r="E337">
        <v>0.030553854</v>
      </c>
      <c r="F337" s="2">
        <v>87</v>
      </c>
      <c r="G337">
        <f t="shared" si="46"/>
        <v>0.004205517620689655</v>
      </c>
      <c r="H337">
        <f t="shared" si="47"/>
        <v>1.6572639162594385</v>
      </c>
      <c r="I337">
        <v>8.350784750257196</v>
      </c>
      <c r="J337">
        <f t="shared" si="43"/>
        <v>1.471539675174014</v>
      </c>
      <c r="K337">
        <v>21.897911832946637</v>
      </c>
      <c r="L337">
        <f t="shared" si="44"/>
        <v>8.350784750257196</v>
      </c>
      <c r="M337">
        <f t="shared" si="45"/>
        <v>0.03511937241379309</v>
      </c>
      <c r="N337" s="1">
        <v>37543</v>
      </c>
      <c r="O337" s="1">
        <v>37692</v>
      </c>
      <c r="P337">
        <f t="shared" si="48"/>
        <v>35.169798236658934</v>
      </c>
    </row>
    <row r="338" spans="1:16" ht="12.75">
      <c r="A338">
        <v>2003</v>
      </c>
      <c r="B338">
        <v>222</v>
      </c>
      <c r="C338">
        <v>102</v>
      </c>
      <c r="D338">
        <v>0.493573687</v>
      </c>
      <c r="E338">
        <v>0.056757387</v>
      </c>
      <c r="F338" s="2">
        <v>87</v>
      </c>
      <c r="G338">
        <f t="shared" si="46"/>
        <v>0.005673260770114943</v>
      </c>
      <c r="H338">
        <f t="shared" si="47"/>
        <v>2.4802442480668354</v>
      </c>
      <c r="I338">
        <v>11.499273258462825</v>
      </c>
      <c r="J338">
        <f t="shared" si="43"/>
        <v>2.1507118329466355</v>
      </c>
      <c r="K338">
        <v>32.0046403712297</v>
      </c>
      <c r="L338">
        <f t="shared" si="44"/>
        <v>11.499273258462825</v>
      </c>
      <c r="M338">
        <f t="shared" si="45"/>
        <v>0.06523837586206897</v>
      </c>
      <c r="N338" s="1">
        <v>37543</v>
      </c>
      <c r="O338" s="1">
        <v>37692</v>
      </c>
      <c r="P338">
        <f t="shared" si="48"/>
        <v>51.4020128074246</v>
      </c>
    </row>
    <row r="339" spans="1:16" ht="12.75">
      <c r="A339">
        <v>2003</v>
      </c>
      <c r="B339">
        <v>222</v>
      </c>
      <c r="C339">
        <v>103</v>
      </c>
      <c r="D339">
        <v>0.611767468</v>
      </c>
      <c r="E339">
        <v>0.074814543</v>
      </c>
      <c r="F339" s="2">
        <v>87</v>
      </c>
      <c r="G339">
        <f t="shared" si="46"/>
        <v>0.007031809977011494</v>
      </c>
      <c r="H339">
        <f t="shared" si="47"/>
        <v>3.602220675479658</v>
      </c>
      <c r="I339">
        <v>12.229245083035371</v>
      </c>
      <c r="J339">
        <f t="shared" si="43"/>
        <v>2.490297911832948</v>
      </c>
      <c r="K339">
        <v>37.05800464037124</v>
      </c>
      <c r="L339">
        <f t="shared" si="44"/>
        <v>12.229245083035371</v>
      </c>
      <c r="M339">
        <f t="shared" si="45"/>
        <v>0.08599372758620688</v>
      </c>
      <c r="N339" s="1">
        <v>37543</v>
      </c>
      <c r="O339" s="1">
        <v>37692</v>
      </c>
      <c r="P339">
        <f t="shared" si="48"/>
        <v>59.51812009280745</v>
      </c>
    </row>
    <row r="340" spans="1:16" ht="12.75">
      <c r="A340">
        <v>2003</v>
      </c>
      <c r="B340">
        <v>222</v>
      </c>
      <c r="C340">
        <v>104</v>
      </c>
      <c r="D340">
        <v>0.540060581</v>
      </c>
      <c r="E340">
        <v>0.053287003</v>
      </c>
      <c r="F340" s="2">
        <v>87</v>
      </c>
      <c r="G340">
        <f t="shared" si="46"/>
        <v>0.006207592885057471</v>
      </c>
      <c r="H340">
        <f t="shared" si="47"/>
        <v>2.8723717275993144</v>
      </c>
      <c r="I340">
        <v>9.866856585113364</v>
      </c>
      <c r="J340">
        <f t="shared" si="43"/>
        <v>3.0562747099767984</v>
      </c>
      <c r="K340">
        <v>45.480278422273784</v>
      </c>
      <c r="L340">
        <f t="shared" si="44"/>
        <v>9.866856585113364</v>
      </c>
      <c r="M340">
        <f t="shared" si="45"/>
        <v>0.06124942873563218</v>
      </c>
      <c r="N340" s="1">
        <v>37543</v>
      </c>
      <c r="O340" s="1">
        <v>37692</v>
      </c>
      <c r="P340">
        <f t="shared" si="48"/>
        <v>73.04496556844549</v>
      </c>
    </row>
    <row r="341" spans="1:16" ht="12.75">
      <c r="A341">
        <v>2003</v>
      </c>
      <c r="B341">
        <v>222</v>
      </c>
      <c r="C341">
        <v>110</v>
      </c>
      <c r="D341">
        <v>0.316870941</v>
      </c>
      <c r="E341">
        <v>0.033759315</v>
      </c>
      <c r="F341" s="2">
        <v>87</v>
      </c>
      <c r="G341">
        <f t="shared" si="46"/>
        <v>0.003642194724137931</v>
      </c>
      <c r="H341">
        <f t="shared" si="47"/>
        <v>1.4196682245362175</v>
      </c>
      <c r="I341">
        <v>10.653963690536077</v>
      </c>
      <c r="J341">
        <f t="shared" si="43"/>
        <v>1.245148955916474</v>
      </c>
      <c r="K341">
        <v>18.52900232018562</v>
      </c>
      <c r="L341">
        <f t="shared" si="44"/>
        <v>10.653963690536077</v>
      </c>
      <c r="M341">
        <f t="shared" si="45"/>
        <v>0.038803810344827584</v>
      </c>
      <c r="N341" s="1">
        <v>37543</v>
      </c>
      <c r="O341" s="1">
        <v>37692</v>
      </c>
      <c r="P341">
        <f t="shared" si="48"/>
        <v>29.759060046403725</v>
      </c>
    </row>
    <row r="342" spans="1:16" ht="12.75">
      <c r="A342">
        <v>2003</v>
      </c>
      <c r="B342">
        <v>222</v>
      </c>
      <c r="C342">
        <v>201</v>
      </c>
      <c r="D342">
        <v>0.337189377</v>
      </c>
      <c r="E342">
        <v>0.035180448</v>
      </c>
      <c r="F342" s="2">
        <v>87</v>
      </c>
      <c r="G342">
        <f t="shared" si="46"/>
        <v>0.0038757399655172417</v>
      </c>
      <c r="H342">
        <f t="shared" si="47"/>
        <v>1.513731928268474</v>
      </c>
      <c r="I342">
        <v>10.433439010743212</v>
      </c>
      <c r="J342">
        <f t="shared" si="43"/>
        <v>1.245148955916474</v>
      </c>
      <c r="K342">
        <v>18.52900232018562</v>
      </c>
      <c r="L342">
        <f t="shared" si="44"/>
        <v>10.433439010743212</v>
      </c>
      <c r="M342">
        <f t="shared" si="45"/>
        <v>0.04043729655172414</v>
      </c>
      <c r="N342" s="1">
        <v>37543</v>
      </c>
      <c r="O342" s="1">
        <v>37692</v>
      </c>
      <c r="P342">
        <f t="shared" si="48"/>
        <v>29.759060046403725</v>
      </c>
    </row>
    <row r="343" spans="1:16" ht="12.75">
      <c r="A343">
        <v>2003</v>
      </c>
      <c r="B343">
        <v>222</v>
      </c>
      <c r="C343">
        <v>202</v>
      </c>
      <c r="D343">
        <v>0.536848658</v>
      </c>
      <c r="E343">
        <v>0.061121285</v>
      </c>
      <c r="F343" s="2">
        <v>87</v>
      </c>
      <c r="G343">
        <f t="shared" si="46"/>
        <v>0.006170674229885058</v>
      </c>
      <c r="H343">
        <f t="shared" si="47"/>
        <v>2.8433886282154086</v>
      </c>
      <c r="I343">
        <v>11.38519843333575</v>
      </c>
      <c r="J343">
        <f t="shared" si="43"/>
        <v>2.377102552204177</v>
      </c>
      <c r="K343">
        <v>35.37354988399072</v>
      </c>
      <c r="L343">
        <f t="shared" si="44"/>
        <v>11.38519843333575</v>
      </c>
      <c r="M343">
        <f t="shared" si="45"/>
        <v>0.07025435057471265</v>
      </c>
      <c r="N343" s="1">
        <v>37543</v>
      </c>
      <c r="O343" s="1">
        <v>37692</v>
      </c>
      <c r="P343">
        <f t="shared" si="48"/>
        <v>56.81275099767983</v>
      </c>
    </row>
    <row r="344" spans="1:16" ht="12.75">
      <c r="A344">
        <v>2003</v>
      </c>
      <c r="B344">
        <v>222</v>
      </c>
      <c r="C344">
        <v>203</v>
      </c>
      <c r="D344">
        <v>0.654221718</v>
      </c>
      <c r="E344">
        <v>0.056322962</v>
      </c>
      <c r="F344" s="2">
        <v>87</v>
      </c>
      <c r="G344">
        <f t="shared" si="46"/>
        <v>0.007519789862068965</v>
      </c>
      <c r="H344">
        <f t="shared" si="47"/>
        <v>4.118951266574176</v>
      </c>
      <c r="I344">
        <v>8.609155038781516</v>
      </c>
      <c r="J344">
        <f aca="true" t="shared" si="49" ref="J344:J375">(K344*60)*1.12/1000</f>
        <v>2.943079350348028</v>
      </c>
      <c r="K344">
        <v>43.79582366589327</v>
      </c>
      <c r="L344">
        <f aca="true" t="shared" si="50" ref="L344:L375">(E344/D344)*100</f>
        <v>8.609155038781516</v>
      </c>
      <c r="M344">
        <f aca="true" t="shared" si="51" ref="M344:M375">G344*L344</f>
        <v>0.0647390367816092</v>
      </c>
      <c r="N344" s="1">
        <v>37543</v>
      </c>
      <c r="O344" s="1">
        <v>37692</v>
      </c>
      <c r="P344">
        <f t="shared" si="48"/>
        <v>70.33959647331787</v>
      </c>
    </row>
    <row r="345" spans="1:16" ht="12.75">
      <c r="A345">
        <v>2003</v>
      </c>
      <c r="B345">
        <v>222</v>
      </c>
      <c r="C345">
        <v>204</v>
      </c>
      <c r="D345">
        <v>0.691901116</v>
      </c>
      <c r="E345">
        <v>0.047484094</v>
      </c>
      <c r="F345" s="2">
        <v>87</v>
      </c>
      <c r="G345">
        <f t="shared" si="46"/>
        <v>0.007952886390804598</v>
      </c>
      <c r="H345">
        <f t="shared" si="47"/>
        <v>4.639331118979951</v>
      </c>
      <c r="I345">
        <v>6.862843967431901</v>
      </c>
      <c r="J345">
        <f t="shared" si="49"/>
        <v>3.3958607888631094</v>
      </c>
      <c r="K345">
        <v>50.53364269141532</v>
      </c>
      <c r="L345">
        <f t="shared" si="50"/>
        <v>6.862843967431901</v>
      </c>
      <c r="M345">
        <f t="shared" si="51"/>
        <v>0.054579418390804595</v>
      </c>
      <c r="N345" s="1">
        <v>37543</v>
      </c>
      <c r="O345" s="1">
        <v>37692</v>
      </c>
      <c r="P345">
        <f t="shared" si="48"/>
        <v>81.16107285382832</v>
      </c>
    </row>
    <row r="346" spans="1:16" ht="12.75">
      <c r="A346">
        <v>2003</v>
      </c>
      <c r="B346">
        <v>222</v>
      </c>
      <c r="C346">
        <v>210</v>
      </c>
      <c r="D346">
        <v>0.317719479</v>
      </c>
      <c r="E346">
        <v>0.03019709</v>
      </c>
      <c r="F346" s="2">
        <v>87</v>
      </c>
      <c r="G346">
        <f t="shared" si="46"/>
        <v>0.003651948034482759</v>
      </c>
      <c r="H346">
        <f t="shared" si="47"/>
        <v>1.4234769483649596</v>
      </c>
      <c r="I346">
        <v>9.50432441065409</v>
      </c>
      <c r="J346">
        <f t="shared" si="49"/>
        <v>1.0187582366589327</v>
      </c>
      <c r="K346">
        <v>15.160092807424594</v>
      </c>
      <c r="L346">
        <f t="shared" si="50"/>
        <v>9.50432441065409</v>
      </c>
      <c r="M346">
        <f t="shared" si="51"/>
        <v>0.034709298850574714</v>
      </c>
      <c r="N346" s="1">
        <v>37543</v>
      </c>
      <c r="O346" s="1">
        <v>37692</v>
      </c>
      <c r="P346">
        <f t="shared" si="48"/>
        <v>24.34832185614849</v>
      </c>
    </row>
    <row r="347" spans="1:16" ht="12.75">
      <c r="A347">
        <v>2003</v>
      </c>
      <c r="B347">
        <v>222</v>
      </c>
      <c r="C347">
        <v>301</v>
      </c>
      <c r="D347">
        <v>0.408201671</v>
      </c>
      <c r="E347">
        <v>0.040647204</v>
      </c>
      <c r="F347" s="2">
        <v>87</v>
      </c>
      <c r="G347">
        <f t="shared" si="46"/>
        <v>0.0046919732298850575</v>
      </c>
      <c r="H347">
        <f t="shared" si="47"/>
        <v>1.8942014572845078</v>
      </c>
      <c r="I347">
        <v>9.957628027446267</v>
      </c>
      <c r="J347">
        <f t="shared" si="49"/>
        <v>1.245148955916474</v>
      </c>
      <c r="K347">
        <v>18.52900232018562</v>
      </c>
      <c r="L347">
        <f t="shared" si="50"/>
        <v>9.957628027446267</v>
      </c>
      <c r="M347">
        <f t="shared" si="51"/>
        <v>0.04672092413793104</v>
      </c>
      <c r="N347" s="1">
        <v>37543</v>
      </c>
      <c r="O347" s="1">
        <v>37692</v>
      </c>
      <c r="P347">
        <f t="shared" si="48"/>
        <v>29.759060046403725</v>
      </c>
    </row>
    <row r="348" spans="1:16" ht="12.75">
      <c r="A348">
        <v>2003</v>
      </c>
      <c r="B348">
        <v>222</v>
      </c>
      <c r="C348">
        <v>302</v>
      </c>
      <c r="D348">
        <v>0.442003961</v>
      </c>
      <c r="E348">
        <v>0.050714032</v>
      </c>
      <c r="F348" s="2">
        <v>87</v>
      </c>
      <c r="G348">
        <f t="shared" si="46"/>
        <v>0.005080505298850574</v>
      </c>
      <c r="H348">
        <f t="shared" si="47"/>
        <v>2.107552063481932</v>
      </c>
      <c r="I348">
        <v>11.47366007428155</v>
      </c>
      <c r="J348">
        <f t="shared" si="49"/>
        <v>1.5847350348027842</v>
      </c>
      <c r="K348">
        <v>23.582366589327144</v>
      </c>
      <c r="L348">
        <f t="shared" si="50"/>
        <v>11.47366007428155</v>
      </c>
      <c r="M348">
        <f t="shared" si="51"/>
        <v>0.05829199080459769</v>
      </c>
      <c r="N348" s="1">
        <v>37543</v>
      </c>
      <c r="O348" s="1">
        <v>37692</v>
      </c>
      <c r="P348">
        <f t="shared" si="48"/>
        <v>37.87516733178654</v>
      </c>
    </row>
    <row r="349" spans="1:16" ht="12.75">
      <c r="A349">
        <v>2003</v>
      </c>
      <c r="B349">
        <v>222</v>
      </c>
      <c r="C349">
        <v>303</v>
      </c>
      <c r="D349">
        <v>0.470877028</v>
      </c>
      <c r="E349">
        <v>0.079665259</v>
      </c>
      <c r="F349" s="2">
        <v>87</v>
      </c>
      <c r="G349">
        <f t="shared" si="46"/>
        <v>0.005412379632183908</v>
      </c>
      <c r="H349">
        <f t="shared" si="47"/>
        <v>2.308719389248817</v>
      </c>
      <c r="I349">
        <v>16.918484925537715</v>
      </c>
      <c r="J349">
        <f t="shared" si="49"/>
        <v>1.1319535962877032</v>
      </c>
      <c r="K349">
        <v>16.844547563805104</v>
      </c>
      <c r="L349">
        <f t="shared" si="50"/>
        <v>16.918484925537715</v>
      </c>
      <c r="M349">
        <f t="shared" si="51"/>
        <v>0.0915692632183908</v>
      </c>
      <c r="N349" s="1">
        <v>37543</v>
      </c>
      <c r="O349" s="1">
        <v>37692</v>
      </c>
      <c r="P349">
        <f t="shared" si="48"/>
        <v>27.05369095127611</v>
      </c>
    </row>
    <row r="350" spans="1:16" ht="12.75">
      <c r="A350">
        <v>2003</v>
      </c>
      <c r="B350">
        <v>222</v>
      </c>
      <c r="C350">
        <v>304</v>
      </c>
      <c r="D350">
        <v>0.445324823</v>
      </c>
      <c r="E350">
        <v>0.055305936</v>
      </c>
      <c r="F350" s="2">
        <v>87</v>
      </c>
      <c r="G350">
        <f t="shared" si="46"/>
        <v>0.005118676126436781</v>
      </c>
      <c r="H350">
        <f t="shared" si="47"/>
        <v>2.129767120898782</v>
      </c>
      <c r="I350">
        <v>12.419234936741894</v>
      </c>
      <c r="J350">
        <f t="shared" si="49"/>
        <v>2.1507118329466355</v>
      </c>
      <c r="K350">
        <v>32.0046403712297</v>
      </c>
      <c r="L350">
        <f t="shared" si="50"/>
        <v>12.419234936741894</v>
      </c>
      <c r="M350">
        <f t="shared" si="51"/>
        <v>0.06357004137931034</v>
      </c>
      <c r="N350" s="1">
        <v>37543</v>
      </c>
      <c r="O350" s="1">
        <v>37692</v>
      </c>
      <c r="P350">
        <f t="shared" si="48"/>
        <v>51.4020128074246</v>
      </c>
    </row>
    <row r="351" spans="1:16" ht="12.75">
      <c r="A351">
        <v>2003</v>
      </c>
      <c r="B351">
        <v>222</v>
      </c>
      <c r="C351">
        <v>310</v>
      </c>
      <c r="D351">
        <v>0.343561233</v>
      </c>
      <c r="E351">
        <v>0.034161005</v>
      </c>
      <c r="F351" s="2">
        <v>87</v>
      </c>
      <c r="G351">
        <f t="shared" si="46"/>
        <v>0.003948979689655172</v>
      </c>
      <c r="H351">
        <f t="shared" si="47"/>
        <v>1.54449505185046</v>
      </c>
      <c r="I351">
        <v>9.9432071254675</v>
      </c>
      <c r="J351">
        <f t="shared" si="49"/>
        <v>1.1319535962877032</v>
      </c>
      <c r="K351">
        <v>16.844547563805104</v>
      </c>
      <c r="L351">
        <f t="shared" si="50"/>
        <v>9.9432071254675</v>
      </c>
      <c r="M351">
        <f t="shared" si="51"/>
        <v>0.03926552298850575</v>
      </c>
      <c r="N351" s="1">
        <v>37543</v>
      </c>
      <c r="O351" s="1">
        <v>37692</v>
      </c>
      <c r="P351">
        <f t="shared" si="48"/>
        <v>27.05369095127611</v>
      </c>
    </row>
    <row r="352" spans="1:16" ht="12.75">
      <c r="A352">
        <v>2003</v>
      </c>
      <c r="B352">
        <v>222</v>
      </c>
      <c r="C352">
        <v>401</v>
      </c>
      <c r="D352">
        <v>0.335888574</v>
      </c>
      <c r="E352">
        <v>0.046495563</v>
      </c>
      <c r="F352" s="2">
        <v>87</v>
      </c>
      <c r="G352">
        <f t="shared" si="46"/>
        <v>0.0038607882068965515</v>
      </c>
      <c r="H352">
        <f t="shared" si="47"/>
        <v>1.5075274061706572</v>
      </c>
      <c r="I352">
        <v>13.842555716110782</v>
      </c>
      <c r="J352">
        <f t="shared" si="49"/>
        <v>1.1319535962877032</v>
      </c>
      <c r="K352">
        <v>16.844547563805104</v>
      </c>
      <c r="L352">
        <f t="shared" si="50"/>
        <v>13.842555716110782</v>
      </c>
      <c r="M352">
        <f t="shared" si="51"/>
        <v>0.05344317586206895</v>
      </c>
      <c r="N352" s="1">
        <v>37543</v>
      </c>
      <c r="O352" s="1">
        <v>37692</v>
      </c>
      <c r="P352">
        <f t="shared" si="48"/>
        <v>27.05369095127611</v>
      </c>
    </row>
    <row r="353" spans="1:16" ht="12.75">
      <c r="A353">
        <v>2003</v>
      </c>
      <c r="B353">
        <v>222</v>
      </c>
      <c r="C353">
        <v>402</v>
      </c>
      <c r="D353">
        <v>0.434697629</v>
      </c>
      <c r="E353">
        <v>0.038879176</v>
      </c>
      <c r="F353" s="2">
        <v>87</v>
      </c>
      <c r="G353">
        <f t="shared" si="46"/>
        <v>0.004996524471264367</v>
      </c>
      <c r="H353">
        <f t="shared" si="47"/>
        <v>2.0594883561612036</v>
      </c>
      <c r="I353">
        <v>8.943958606224651</v>
      </c>
      <c r="J353">
        <f t="shared" si="49"/>
        <v>1.6979303944315547</v>
      </c>
      <c r="K353">
        <v>25.26682134570766</v>
      </c>
      <c r="L353">
        <f t="shared" si="50"/>
        <v>8.943958606224651</v>
      </c>
      <c r="M353">
        <f t="shared" si="51"/>
        <v>0.044688708045977014</v>
      </c>
      <c r="N353" s="1">
        <v>37543</v>
      </c>
      <c r="O353" s="1">
        <v>37692</v>
      </c>
      <c r="P353">
        <f t="shared" si="48"/>
        <v>40.58053642691416</v>
      </c>
    </row>
    <row r="354" spans="1:16" ht="12.75">
      <c r="A354">
        <v>2003</v>
      </c>
      <c r="B354">
        <v>222</v>
      </c>
      <c r="C354">
        <v>403</v>
      </c>
      <c r="D354">
        <v>0.523933038</v>
      </c>
      <c r="E354">
        <v>0.05397683</v>
      </c>
      <c r="F354" s="2">
        <v>87</v>
      </c>
      <c r="G354">
        <f t="shared" si="46"/>
        <v>0.006022218827586207</v>
      </c>
      <c r="H354">
        <f t="shared" si="47"/>
        <v>2.7297658078270954</v>
      </c>
      <c r="I354">
        <v>10.302238279541365</v>
      </c>
      <c r="J354">
        <f t="shared" si="49"/>
        <v>1.811125754060325</v>
      </c>
      <c r="K354">
        <v>26.951276102088165</v>
      </c>
      <c r="L354">
        <f t="shared" si="50"/>
        <v>10.302238279541365</v>
      </c>
      <c r="M354">
        <f t="shared" si="51"/>
        <v>0.062042333333333345</v>
      </c>
      <c r="N354" s="1">
        <v>37543</v>
      </c>
      <c r="O354" s="1">
        <v>37692</v>
      </c>
      <c r="P354">
        <f t="shared" si="48"/>
        <v>43.285905522041766</v>
      </c>
    </row>
    <row r="355" spans="1:16" ht="12.75">
      <c r="A355">
        <v>2003</v>
      </c>
      <c r="B355">
        <v>222</v>
      </c>
      <c r="C355">
        <v>404</v>
      </c>
      <c r="D355">
        <v>0.575571128</v>
      </c>
      <c r="E355">
        <v>0.074888097</v>
      </c>
      <c r="F355" s="2">
        <v>87</v>
      </c>
      <c r="G355">
        <f t="shared" si="46"/>
        <v>0.0066157600919540226</v>
      </c>
      <c r="H355">
        <f t="shared" si="47"/>
        <v>3.2131816232564785</v>
      </c>
      <c r="I355">
        <v>13.011093391744973</v>
      </c>
      <c r="J355">
        <f t="shared" si="49"/>
        <v>2.1507118329466355</v>
      </c>
      <c r="K355">
        <v>32.0046403712297</v>
      </c>
      <c r="L355">
        <f t="shared" si="50"/>
        <v>13.011093391744973</v>
      </c>
      <c r="M355">
        <f t="shared" si="51"/>
        <v>0.0860782724137931</v>
      </c>
      <c r="N355" s="1">
        <v>37543</v>
      </c>
      <c r="O355" s="1">
        <v>37692</v>
      </c>
      <c r="P355">
        <f t="shared" si="48"/>
        <v>51.4020128074246</v>
      </c>
    </row>
    <row r="356" spans="1:16" ht="12.75">
      <c r="A356">
        <v>2003</v>
      </c>
      <c r="B356">
        <v>222</v>
      </c>
      <c r="C356">
        <v>410</v>
      </c>
      <c r="D356">
        <v>0.311010537</v>
      </c>
      <c r="E356">
        <v>0.039483971</v>
      </c>
      <c r="F356" s="2">
        <v>87</v>
      </c>
      <c r="G356">
        <f t="shared" si="46"/>
        <v>0.003574833758620689</v>
      </c>
      <c r="H356">
        <f t="shared" si="47"/>
        <v>1.3936401575493018</v>
      </c>
      <c r="I356">
        <v>12.695380478379098</v>
      </c>
      <c r="J356">
        <f t="shared" si="49"/>
        <v>0.7923675174013921</v>
      </c>
      <c r="K356">
        <v>11.791183294663572</v>
      </c>
      <c r="L356">
        <f t="shared" si="50"/>
        <v>12.695380478379098</v>
      </c>
      <c r="M356">
        <f t="shared" si="51"/>
        <v>0.04538387471264368</v>
      </c>
      <c r="N356" s="1">
        <v>37543</v>
      </c>
      <c r="O356" s="1">
        <v>37692</v>
      </c>
      <c r="P356">
        <f t="shared" si="48"/>
        <v>18.93758366589327</v>
      </c>
    </row>
    <row r="357" spans="1:16" ht="12.75">
      <c r="A357">
        <v>2003</v>
      </c>
      <c r="B357">
        <v>301</v>
      </c>
      <c r="C357">
        <v>102</v>
      </c>
      <c r="D357">
        <v>0.30103456</v>
      </c>
      <c r="E357">
        <v>0.032178107</v>
      </c>
      <c r="F357" s="2">
        <v>92</v>
      </c>
      <c r="G357">
        <f t="shared" si="46"/>
        <v>0.0032721147826086957</v>
      </c>
      <c r="H357">
        <f t="shared" si="47"/>
        <v>1.2824370841713508</v>
      </c>
      <c r="I357">
        <v>10.689173694874102</v>
      </c>
      <c r="J357">
        <f t="shared" si="49"/>
        <v>1.4739335347432025</v>
      </c>
      <c r="K357">
        <v>21.933534743202415</v>
      </c>
      <c r="L357">
        <f t="shared" si="50"/>
        <v>10.689173694874102</v>
      </c>
      <c r="M357">
        <f t="shared" si="51"/>
        <v>0.03497620326086956</v>
      </c>
      <c r="N357" s="1">
        <v>37536</v>
      </c>
      <c r="O357" s="1">
        <v>37690</v>
      </c>
      <c r="P357">
        <f t="shared" si="48"/>
        <v>35.22701148036254</v>
      </c>
    </row>
    <row r="358" spans="1:16" ht="12.75">
      <c r="A358">
        <v>2003</v>
      </c>
      <c r="B358">
        <v>301</v>
      </c>
      <c r="C358">
        <v>108</v>
      </c>
      <c r="D358">
        <v>0.303317532</v>
      </c>
      <c r="E358">
        <v>0.041551308</v>
      </c>
      <c r="F358" s="2">
        <v>92</v>
      </c>
      <c r="G358">
        <f t="shared" si="46"/>
        <v>0.003296929695652174</v>
      </c>
      <c r="H358">
        <f t="shared" si="47"/>
        <v>1.291208880597617</v>
      </c>
      <c r="I358">
        <v>13.698947016356444</v>
      </c>
      <c r="J358">
        <f t="shared" si="49"/>
        <v>1.3605540320706484</v>
      </c>
      <c r="K358">
        <v>20.246339762956076</v>
      </c>
      <c r="L358">
        <f t="shared" si="50"/>
        <v>13.698947016356444</v>
      </c>
      <c r="M358">
        <f t="shared" si="51"/>
        <v>0.04516446521739131</v>
      </c>
      <c r="N358" s="1">
        <v>37536</v>
      </c>
      <c r="O358" s="1">
        <v>37690</v>
      </c>
      <c r="P358">
        <f t="shared" si="48"/>
        <v>32.5172413664885</v>
      </c>
    </row>
    <row r="359" spans="1:16" ht="12.75">
      <c r="A359">
        <v>2003</v>
      </c>
      <c r="B359">
        <v>301</v>
      </c>
      <c r="C359">
        <v>109</v>
      </c>
      <c r="D359">
        <v>0.515624655</v>
      </c>
      <c r="E359">
        <v>0.062321931</v>
      </c>
      <c r="F359" s="2">
        <v>92</v>
      </c>
      <c r="G359">
        <f t="shared" si="46"/>
        <v>0.005604615815217391</v>
      </c>
      <c r="H359">
        <f t="shared" si="47"/>
        <v>2.4339130560921642</v>
      </c>
      <c r="I359">
        <v>12.086685614364193</v>
      </c>
      <c r="J359">
        <f t="shared" si="49"/>
        <v>4.1950415988845</v>
      </c>
      <c r="K359">
        <v>62.42621426911457</v>
      </c>
      <c r="L359">
        <f t="shared" si="50"/>
        <v>12.086685614364193</v>
      </c>
      <c r="M359">
        <f t="shared" si="51"/>
        <v>0.06774122934782609</v>
      </c>
      <c r="N359" s="1">
        <v>37536</v>
      </c>
      <c r="O359" s="1">
        <v>37690</v>
      </c>
      <c r="P359">
        <f t="shared" si="48"/>
        <v>100.26149421333955</v>
      </c>
    </row>
    <row r="360" spans="1:16" ht="12.75">
      <c r="A360">
        <v>2003</v>
      </c>
      <c r="B360">
        <v>301</v>
      </c>
      <c r="C360">
        <v>110</v>
      </c>
      <c r="D360">
        <v>0.567898667</v>
      </c>
      <c r="E360">
        <v>0.056181455</v>
      </c>
      <c r="F360" s="2">
        <v>92</v>
      </c>
      <c r="G360">
        <f t="shared" si="46"/>
        <v>0.0061728115978260875</v>
      </c>
      <c r="H360">
        <f t="shared" si="47"/>
        <v>2.8450585713150294</v>
      </c>
      <c r="I360">
        <v>9.892866151066348</v>
      </c>
      <c r="J360">
        <f t="shared" si="49"/>
        <v>5.102077620264931</v>
      </c>
      <c r="K360">
        <v>75.92377411108528</v>
      </c>
      <c r="L360">
        <f t="shared" si="50"/>
        <v>9.892866151066348</v>
      </c>
      <c r="M360">
        <f t="shared" si="51"/>
        <v>0.06106679891304348</v>
      </c>
      <c r="N360" s="1">
        <v>37536</v>
      </c>
      <c r="O360" s="1">
        <v>37690</v>
      </c>
      <c r="P360">
        <f t="shared" si="48"/>
        <v>121.93965512433186</v>
      </c>
    </row>
    <row r="361" spans="1:16" ht="12.75">
      <c r="A361">
        <v>2003</v>
      </c>
      <c r="B361">
        <v>301</v>
      </c>
      <c r="C361">
        <v>111</v>
      </c>
      <c r="D361">
        <v>0.673313418</v>
      </c>
      <c r="E361">
        <v>0.050838132</v>
      </c>
      <c r="F361" s="2">
        <v>92</v>
      </c>
      <c r="G361">
        <f t="shared" si="46"/>
        <v>0.0073186241086956524</v>
      </c>
      <c r="H361">
        <f t="shared" si="47"/>
        <v>3.8975118079205338</v>
      </c>
      <c r="I361">
        <v>7.55044094487361</v>
      </c>
      <c r="J361">
        <f t="shared" si="49"/>
        <v>4.421800604229608</v>
      </c>
      <c r="K361">
        <v>65.80060422960725</v>
      </c>
      <c r="L361">
        <f t="shared" si="50"/>
        <v>7.55044094487361</v>
      </c>
      <c r="M361">
        <f t="shared" si="51"/>
        <v>0.05525883913043478</v>
      </c>
      <c r="N361" s="1">
        <v>37536</v>
      </c>
      <c r="O361" s="1">
        <v>37690</v>
      </c>
      <c r="P361">
        <f t="shared" si="48"/>
        <v>105.68103444108762</v>
      </c>
    </row>
    <row r="362" spans="1:16" ht="12.75">
      <c r="A362">
        <v>2003</v>
      </c>
      <c r="B362">
        <v>301</v>
      </c>
      <c r="C362">
        <v>114</v>
      </c>
      <c r="D362">
        <v>0.695554267</v>
      </c>
      <c r="E362">
        <v>0.088530156</v>
      </c>
      <c r="F362" s="2">
        <v>92</v>
      </c>
      <c r="G362">
        <f t="shared" si="46"/>
        <v>0.007560372467391305</v>
      </c>
      <c r="H362">
        <f t="shared" si="47"/>
        <v>4.165126409976839</v>
      </c>
      <c r="I362">
        <v>12.728001279014508</v>
      </c>
      <c r="J362">
        <f t="shared" si="49"/>
        <v>3.854903090866837</v>
      </c>
      <c r="K362">
        <v>57.36462932837555</v>
      </c>
      <c r="L362">
        <f t="shared" si="50"/>
        <v>12.728001279014508</v>
      </c>
      <c r="M362">
        <f t="shared" si="51"/>
        <v>0.0962284304347826</v>
      </c>
      <c r="N362" s="1">
        <v>37536</v>
      </c>
      <c r="O362" s="1">
        <v>37690</v>
      </c>
      <c r="P362">
        <f t="shared" si="48"/>
        <v>92.1321838717174</v>
      </c>
    </row>
    <row r="363" spans="1:16" ht="12.75">
      <c r="A363">
        <v>2003</v>
      </c>
      <c r="B363">
        <v>301</v>
      </c>
      <c r="C363">
        <v>202</v>
      </c>
      <c r="D363">
        <v>0.38150586</v>
      </c>
      <c r="E363">
        <v>0.034121926</v>
      </c>
      <c r="F363" s="2">
        <v>92</v>
      </c>
      <c r="G363">
        <f t="shared" si="46"/>
        <v>0.004146802826086956</v>
      </c>
      <c r="H363">
        <f t="shared" si="47"/>
        <v>1.6307483913189509</v>
      </c>
      <c r="I363">
        <v>8.944010977970299</v>
      </c>
      <c r="J363">
        <f t="shared" si="49"/>
        <v>1.8140720427608645</v>
      </c>
      <c r="K363">
        <v>26.995119683941436</v>
      </c>
      <c r="L363">
        <f t="shared" si="50"/>
        <v>8.944010977970299</v>
      </c>
      <c r="M363">
        <f t="shared" si="51"/>
        <v>0.03708905</v>
      </c>
      <c r="N363" s="1">
        <v>37536</v>
      </c>
      <c r="O363" s="1">
        <v>37690</v>
      </c>
      <c r="P363">
        <f t="shared" si="48"/>
        <v>43.356321821984665</v>
      </c>
    </row>
    <row r="364" spans="1:16" ht="12.75">
      <c r="A364">
        <v>2003</v>
      </c>
      <c r="B364">
        <v>301</v>
      </c>
      <c r="C364">
        <v>208</v>
      </c>
      <c r="D364">
        <v>0.341843089</v>
      </c>
      <c r="E364">
        <v>0.057862874</v>
      </c>
      <c r="F364" s="2">
        <v>92</v>
      </c>
      <c r="G364">
        <f t="shared" si="46"/>
        <v>0.00371568575</v>
      </c>
      <c r="H364">
        <f t="shared" si="47"/>
        <v>1.4486197179651905</v>
      </c>
      <c r="I364">
        <v>16.926735061184754</v>
      </c>
      <c r="J364">
        <f t="shared" si="49"/>
        <v>1.7006925400883104</v>
      </c>
      <c r="K364">
        <v>25.307924703695093</v>
      </c>
      <c r="L364">
        <f t="shared" si="50"/>
        <v>16.926735061184754</v>
      </c>
      <c r="M364">
        <f t="shared" si="51"/>
        <v>0.06289442826086956</v>
      </c>
      <c r="N364" s="1">
        <v>37536</v>
      </c>
      <c r="O364" s="1">
        <v>37690</v>
      </c>
      <c r="P364">
        <f t="shared" si="48"/>
        <v>40.64655170811062</v>
      </c>
    </row>
    <row r="365" spans="1:16" ht="12.75">
      <c r="A365">
        <v>2003</v>
      </c>
      <c r="B365">
        <v>301</v>
      </c>
      <c r="C365">
        <v>209</v>
      </c>
      <c r="D365">
        <v>0.551268702</v>
      </c>
      <c r="E365">
        <v>0.069045759</v>
      </c>
      <c r="F365" s="2">
        <v>92</v>
      </c>
      <c r="G365">
        <f t="shared" si="46"/>
        <v>0.005992051108695652</v>
      </c>
      <c r="H365">
        <f t="shared" si="47"/>
        <v>2.7072375167172265</v>
      </c>
      <c r="I365">
        <v>12.524882829281317</v>
      </c>
      <c r="J365">
        <f t="shared" si="49"/>
        <v>3.1746260748315125</v>
      </c>
      <c r="K365">
        <v>47.2414594468975</v>
      </c>
      <c r="L365">
        <f t="shared" si="50"/>
        <v>12.524882829281317</v>
      </c>
      <c r="M365">
        <f t="shared" si="51"/>
        <v>0.07504973804347825</v>
      </c>
      <c r="N365" s="1">
        <v>37536</v>
      </c>
      <c r="O365" s="1">
        <v>37690</v>
      </c>
      <c r="P365">
        <f t="shared" si="48"/>
        <v>75.87356318847316</v>
      </c>
    </row>
    <row r="366" spans="1:16" ht="12.75">
      <c r="A366">
        <v>2003</v>
      </c>
      <c r="B366">
        <v>301</v>
      </c>
      <c r="C366">
        <v>210</v>
      </c>
      <c r="D366">
        <v>0.567406833</v>
      </c>
      <c r="E366">
        <v>0.053550937</v>
      </c>
      <c r="F366" s="2">
        <v>92</v>
      </c>
      <c r="G366">
        <f t="shared" si="46"/>
        <v>0.006167465576086957</v>
      </c>
      <c r="H366">
        <f t="shared" si="47"/>
        <v>2.8408835207615204</v>
      </c>
      <c r="I366">
        <v>9.43783787672504</v>
      </c>
      <c r="J366">
        <f t="shared" si="49"/>
        <v>4.421800604229608</v>
      </c>
      <c r="K366">
        <v>65.80060422960725</v>
      </c>
      <c r="L366">
        <f t="shared" si="50"/>
        <v>9.43783787672504</v>
      </c>
      <c r="M366">
        <f t="shared" si="51"/>
        <v>0.0582075402173913</v>
      </c>
      <c r="N366" s="1">
        <v>37536</v>
      </c>
      <c r="O366" s="1">
        <v>37690</v>
      </c>
      <c r="P366">
        <f t="shared" si="48"/>
        <v>105.68103444108762</v>
      </c>
    </row>
    <row r="367" spans="1:16" ht="12.75">
      <c r="A367">
        <v>2003</v>
      </c>
      <c r="B367">
        <v>301</v>
      </c>
      <c r="C367">
        <v>211</v>
      </c>
      <c r="D367">
        <v>0.605613354</v>
      </c>
      <c r="E367">
        <v>0.055976914</v>
      </c>
      <c r="F367" s="2">
        <v>92</v>
      </c>
      <c r="G367">
        <f t="shared" si="46"/>
        <v>0.006582753847826087</v>
      </c>
      <c r="H367">
        <f t="shared" si="47"/>
        <v>3.184179974051434</v>
      </c>
      <c r="I367">
        <v>9.243011837549407</v>
      </c>
      <c r="J367">
        <f t="shared" si="49"/>
        <v>6.689390657680689</v>
      </c>
      <c r="K367">
        <v>99.54450383453405</v>
      </c>
      <c r="L367">
        <f t="shared" si="50"/>
        <v>9.243011837549407</v>
      </c>
      <c r="M367">
        <f t="shared" si="51"/>
        <v>0.060844471739130435</v>
      </c>
      <c r="N367" s="1">
        <v>37536</v>
      </c>
      <c r="O367" s="1">
        <v>37690</v>
      </c>
      <c r="P367">
        <f t="shared" si="48"/>
        <v>159.87643671856847</v>
      </c>
    </row>
    <row r="368" spans="1:16" ht="12.75">
      <c r="A368">
        <v>2003</v>
      </c>
      <c r="B368">
        <v>301</v>
      </c>
      <c r="C368">
        <v>214</v>
      </c>
      <c r="D368">
        <v>0.708346765</v>
      </c>
      <c r="E368">
        <v>0.051134665</v>
      </c>
      <c r="F368" s="2">
        <v>92</v>
      </c>
      <c r="G368">
        <f t="shared" si="46"/>
        <v>0.007699421358695653</v>
      </c>
      <c r="H368">
        <f t="shared" si="47"/>
        <v>4.327298118464605</v>
      </c>
      <c r="I368">
        <v>7.218874642562954</v>
      </c>
      <c r="J368">
        <f t="shared" si="49"/>
        <v>5.102077620264931</v>
      </c>
      <c r="K368">
        <v>75.92377411108528</v>
      </c>
      <c r="L368">
        <f t="shared" si="50"/>
        <v>7.218874642562954</v>
      </c>
      <c r="M368">
        <f t="shared" si="51"/>
        <v>0.055581157608695655</v>
      </c>
      <c r="N368" s="1">
        <v>37536</v>
      </c>
      <c r="O368" s="1">
        <v>37690</v>
      </c>
      <c r="P368">
        <f t="shared" si="48"/>
        <v>121.93965512433186</v>
      </c>
    </row>
    <row r="369" spans="1:16" ht="12.75">
      <c r="A369">
        <v>2003</v>
      </c>
      <c r="B369">
        <v>301</v>
      </c>
      <c r="C369">
        <v>302</v>
      </c>
      <c r="D369">
        <v>0.298040413</v>
      </c>
      <c r="E369">
        <v>0.030630383</v>
      </c>
      <c r="F369" s="2">
        <v>92</v>
      </c>
      <c r="G369">
        <f t="shared" si="46"/>
        <v>0.003239569706521739</v>
      </c>
      <c r="H369">
        <f t="shared" si="47"/>
        <v>1.2710230244684961</v>
      </c>
      <c r="I369">
        <v>10.277258272353823</v>
      </c>
      <c r="J369">
        <f t="shared" si="49"/>
        <v>0.9070360213804323</v>
      </c>
      <c r="K369">
        <v>13.497559841970718</v>
      </c>
      <c r="L369">
        <f t="shared" si="50"/>
        <v>10.277258272353823</v>
      </c>
      <c r="M369">
        <f t="shared" si="51"/>
        <v>0.03329389456521739</v>
      </c>
      <c r="N369" s="1">
        <v>37536</v>
      </c>
      <c r="O369" s="1">
        <v>37690</v>
      </c>
      <c r="P369">
        <f t="shared" si="48"/>
        <v>21.678160910992332</v>
      </c>
    </row>
    <row r="370" spans="1:16" ht="12.75">
      <c r="A370">
        <v>2003</v>
      </c>
      <c r="B370">
        <v>301</v>
      </c>
      <c r="C370">
        <v>308</v>
      </c>
      <c r="D370">
        <v>0.311140958</v>
      </c>
      <c r="E370">
        <v>0.051314367</v>
      </c>
      <c r="F370" s="2">
        <v>92</v>
      </c>
      <c r="G370">
        <f t="shared" si="46"/>
        <v>0.003381966934782609</v>
      </c>
      <c r="H370">
        <f t="shared" si="47"/>
        <v>1.3217262216034138</v>
      </c>
      <c r="I370">
        <v>16.492321464151306</v>
      </c>
      <c r="J370">
        <f t="shared" si="49"/>
        <v>1.4739335347432025</v>
      </c>
      <c r="K370">
        <v>21.933534743202415</v>
      </c>
      <c r="L370">
        <f t="shared" si="50"/>
        <v>16.492321464151306</v>
      </c>
      <c r="M370">
        <f t="shared" si="51"/>
        <v>0.055776485869565226</v>
      </c>
      <c r="N370" s="1">
        <v>37536</v>
      </c>
      <c r="O370" s="1">
        <v>37690</v>
      </c>
      <c r="P370">
        <f t="shared" si="48"/>
        <v>35.22701148036254</v>
      </c>
    </row>
    <row r="371" spans="1:16" ht="12.75">
      <c r="A371">
        <v>2003</v>
      </c>
      <c r="B371">
        <v>301</v>
      </c>
      <c r="C371">
        <v>309</v>
      </c>
      <c r="D371">
        <v>0.517022191</v>
      </c>
      <c r="E371">
        <v>0.040756125</v>
      </c>
      <c r="F371" s="2">
        <v>92</v>
      </c>
      <c r="G371">
        <f t="shared" si="46"/>
        <v>0.005619806423913043</v>
      </c>
      <c r="H371">
        <f t="shared" si="47"/>
        <v>2.444090655116011</v>
      </c>
      <c r="I371">
        <v>7.8828579719511485</v>
      </c>
      <c r="J371">
        <f t="shared" si="49"/>
        <v>3.2880055775040664</v>
      </c>
      <c r="K371">
        <v>48.92865442714385</v>
      </c>
      <c r="L371">
        <f t="shared" si="50"/>
        <v>7.8828579719511485</v>
      </c>
      <c r="M371">
        <f t="shared" si="51"/>
        <v>0.04430013586956521</v>
      </c>
      <c r="N371" s="1">
        <v>37536</v>
      </c>
      <c r="O371" s="1">
        <v>37690</v>
      </c>
      <c r="P371">
        <f t="shared" si="48"/>
        <v>78.58333330234719</v>
      </c>
    </row>
    <row r="372" spans="1:16" ht="12.75">
      <c r="A372">
        <v>2003</v>
      </c>
      <c r="B372">
        <v>301</v>
      </c>
      <c r="C372">
        <v>310</v>
      </c>
      <c r="D372">
        <v>0.512750723</v>
      </c>
      <c r="E372">
        <v>0.041087293</v>
      </c>
      <c r="F372" s="2">
        <v>92</v>
      </c>
      <c r="G372">
        <f t="shared" si="46"/>
        <v>0.005573377423913044</v>
      </c>
      <c r="H372">
        <f t="shared" si="47"/>
        <v>2.4131165521782805</v>
      </c>
      <c r="I372">
        <v>8.01311264070124</v>
      </c>
      <c r="J372">
        <f t="shared" si="49"/>
        <v>3.9682825935393913</v>
      </c>
      <c r="K372">
        <v>59.05182430862189</v>
      </c>
      <c r="L372">
        <f t="shared" si="50"/>
        <v>8.01311264070124</v>
      </c>
      <c r="M372">
        <f t="shared" si="51"/>
        <v>0.04466010108695652</v>
      </c>
      <c r="N372" s="1">
        <v>37536</v>
      </c>
      <c r="O372" s="1">
        <v>37690</v>
      </c>
      <c r="P372">
        <f t="shared" si="48"/>
        <v>94.84195398559146</v>
      </c>
    </row>
    <row r="373" spans="1:16" ht="12.75">
      <c r="A373">
        <v>2003</v>
      </c>
      <c r="B373">
        <v>301</v>
      </c>
      <c r="C373">
        <v>311</v>
      </c>
      <c r="D373">
        <v>0.402665646</v>
      </c>
      <c r="E373">
        <v>0.059569107</v>
      </c>
      <c r="F373" s="2">
        <v>92</v>
      </c>
      <c r="G373">
        <f t="shared" si="46"/>
        <v>0.0043768005</v>
      </c>
      <c r="H373">
        <f t="shared" si="47"/>
        <v>1.7371040824065194</v>
      </c>
      <c r="I373">
        <v>14.793689899237148</v>
      </c>
      <c r="J373">
        <f t="shared" si="49"/>
        <v>1.1337950267255403</v>
      </c>
      <c r="K373">
        <v>16.871949802463398</v>
      </c>
      <c r="L373">
        <f t="shared" si="50"/>
        <v>14.793689899237148</v>
      </c>
      <c r="M373">
        <f t="shared" si="51"/>
        <v>0.0647490293478261</v>
      </c>
      <c r="N373" s="1">
        <v>37536</v>
      </c>
      <c r="O373" s="1">
        <v>37690</v>
      </c>
      <c r="P373">
        <f t="shared" si="48"/>
        <v>27.097701138740415</v>
      </c>
    </row>
    <row r="374" spans="1:16" ht="12.75">
      <c r="A374">
        <v>2003</v>
      </c>
      <c r="B374">
        <v>301</v>
      </c>
      <c r="C374">
        <v>314</v>
      </c>
      <c r="D374">
        <v>0.618162438</v>
      </c>
      <c r="E374">
        <v>0.077211289</v>
      </c>
      <c r="F374" s="2">
        <v>92</v>
      </c>
      <c r="G374">
        <f t="shared" si="46"/>
        <v>0.006719156934782609</v>
      </c>
      <c r="H374">
        <f t="shared" si="47"/>
        <v>3.305754437742568</v>
      </c>
      <c r="I374">
        <v>12.490453035258671</v>
      </c>
      <c r="J374">
        <f t="shared" si="49"/>
        <v>3.9682825935393913</v>
      </c>
      <c r="K374">
        <v>59.05182430862189</v>
      </c>
      <c r="L374">
        <f t="shared" si="50"/>
        <v>12.490453035258671</v>
      </c>
      <c r="M374">
        <f t="shared" si="51"/>
        <v>0.08392531413043479</v>
      </c>
      <c r="N374" s="1">
        <v>37536</v>
      </c>
      <c r="O374" s="1">
        <v>37690</v>
      </c>
      <c r="P374">
        <f t="shared" si="48"/>
        <v>94.84195398559146</v>
      </c>
    </row>
    <row r="375" spans="1:16" ht="12.75">
      <c r="A375">
        <v>2003</v>
      </c>
      <c r="B375" t="s">
        <v>11</v>
      </c>
      <c r="C375">
        <v>103</v>
      </c>
      <c r="D375">
        <v>0.453256277</v>
      </c>
      <c r="E375">
        <v>0.047201079</v>
      </c>
      <c r="F375" s="2">
        <v>91</v>
      </c>
      <c r="G375">
        <f t="shared" si="46"/>
        <v>0.004980838208791209</v>
      </c>
      <c r="H375">
        <f t="shared" si="47"/>
        <v>2.05063307972904</v>
      </c>
      <c r="I375">
        <v>10.413772824595654</v>
      </c>
      <c r="J375">
        <f t="shared" si="49"/>
        <v>2.947867069486405</v>
      </c>
      <c r="K375">
        <v>43.86706948640483</v>
      </c>
      <c r="L375">
        <f t="shared" si="50"/>
        <v>10.413772824595654</v>
      </c>
      <c r="M375">
        <f t="shared" si="51"/>
        <v>0.051869317582417585</v>
      </c>
      <c r="N375" s="1">
        <v>37543</v>
      </c>
      <c r="O375" s="1">
        <v>37690</v>
      </c>
      <c r="P375">
        <f t="shared" si="48"/>
        <v>70.45402296072508</v>
      </c>
    </row>
    <row r="376" spans="1:16" ht="12.75">
      <c r="A376">
        <v>2003</v>
      </c>
      <c r="B376" t="s">
        <v>11</v>
      </c>
      <c r="C376">
        <v>106</v>
      </c>
      <c r="D376">
        <v>0.50939675</v>
      </c>
      <c r="E376">
        <v>0.061557887</v>
      </c>
      <c r="F376" s="2">
        <v>91</v>
      </c>
      <c r="G376">
        <f t="shared" si="46"/>
        <v>0.005597766483516483</v>
      </c>
      <c r="H376">
        <f t="shared" si="47"/>
        <v>2.429337926315278</v>
      </c>
      <c r="I376">
        <v>12.084467951552499</v>
      </c>
      <c r="J376">
        <f aca="true" t="shared" si="52" ref="J376:J407">(K376*60)*1.12/1000</f>
        <v>3.06124657215896</v>
      </c>
      <c r="K376">
        <v>45.554264466651176</v>
      </c>
      <c r="L376">
        <f aca="true" t="shared" si="53" ref="L376:L407">(E376/D376)*100</f>
        <v>12.084467951552499</v>
      </c>
      <c r="M376">
        <f aca="true" t="shared" si="54" ref="M376:M407">G376*L376</f>
        <v>0.06764602967032966</v>
      </c>
      <c r="N376" s="1">
        <v>37543</v>
      </c>
      <c r="O376" s="1">
        <v>37690</v>
      </c>
      <c r="P376">
        <f t="shared" si="48"/>
        <v>73.16379307459914</v>
      </c>
    </row>
    <row r="377" spans="1:16" ht="12.75">
      <c r="A377">
        <v>2003</v>
      </c>
      <c r="B377" t="s">
        <v>11</v>
      </c>
      <c r="C377">
        <v>109</v>
      </c>
      <c r="D377">
        <v>0.541510595</v>
      </c>
      <c r="E377">
        <v>0.062660738</v>
      </c>
      <c r="F377" s="2">
        <v>91</v>
      </c>
      <c r="G377">
        <f t="shared" si="46"/>
        <v>0.005950665879120879</v>
      </c>
      <c r="H377">
        <f t="shared" si="47"/>
        <v>2.6766345110043845</v>
      </c>
      <c r="I377">
        <v>11.571470360612242</v>
      </c>
      <c r="J377">
        <f t="shared" si="52"/>
        <v>4.081662096211946</v>
      </c>
      <c r="K377">
        <v>60.73901928886823</v>
      </c>
      <c r="L377">
        <f t="shared" si="53"/>
        <v>11.571470360612242</v>
      </c>
      <c r="M377">
        <f t="shared" si="54"/>
        <v>0.06885795384615384</v>
      </c>
      <c r="N377" s="1">
        <v>37543</v>
      </c>
      <c r="O377" s="1">
        <v>37690</v>
      </c>
      <c r="P377">
        <f t="shared" si="48"/>
        <v>97.5517240994655</v>
      </c>
    </row>
    <row r="378" spans="1:16" ht="12.75">
      <c r="A378">
        <v>2003</v>
      </c>
      <c r="B378" t="s">
        <v>11</v>
      </c>
      <c r="C378">
        <v>112</v>
      </c>
      <c r="D378">
        <v>0.604086444</v>
      </c>
      <c r="E378">
        <v>0.067700331</v>
      </c>
      <c r="F378" s="2">
        <v>91</v>
      </c>
      <c r="G378">
        <f t="shared" si="46"/>
        <v>0.0066383125714285715</v>
      </c>
      <c r="H378">
        <f t="shared" si="47"/>
        <v>3.2331496057794413</v>
      </c>
      <c r="I378">
        <v>11.207060127308536</v>
      </c>
      <c r="J378">
        <f t="shared" si="52"/>
        <v>3.1746260748315125</v>
      </c>
      <c r="K378">
        <v>47.2414594468975</v>
      </c>
      <c r="L378">
        <f t="shared" si="53"/>
        <v>11.207060127308536</v>
      </c>
      <c r="M378">
        <f t="shared" si="54"/>
        <v>0.07439596813186813</v>
      </c>
      <c r="N378" s="1">
        <v>37543</v>
      </c>
      <c r="O378" s="1">
        <v>37690</v>
      </c>
      <c r="P378">
        <f t="shared" si="48"/>
        <v>75.87356318847316</v>
      </c>
    </row>
    <row r="379" spans="1:16" ht="12.75">
      <c r="A379">
        <v>2003</v>
      </c>
      <c r="B379" t="s">
        <v>11</v>
      </c>
      <c r="C379">
        <v>203</v>
      </c>
      <c r="D379">
        <v>0.388128</v>
      </c>
      <c r="E379">
        <v>0.044281189</v>
      </c>
      <c r="F379" s="2">
        <v>91</v>
      </c>
      <c r="G379">
        <f t="shared" si="46"/>
        <v>0.004265142857142857</v>
      </c>
      <c r="H379">
        <f t="shared" si="47"/>
        <v>1.6846318474256943</v>
      </c>
      <c r="I379">
        <v>11.40891381193833</v>
      </c>
      <c r="J379">
        <f t="shared" si="52"/>
        <v>2.6077285614687424</v>
      </c>
      <c r="K379">
        <v>38.805484545665806</v>
      </c>
      <c r="L379">
        <f t="shared" si="53"/>
        <v>11.40891381193833</v>
      </c>
      <c r="M379">
        <f t="shared" si="54"/>
        <v>0.048660647252747255</v>
      </c>
      <c r="N379" s="1">
        <v>37543</v>
      </c>
      <c r="O379" s="1">
        <v>37690</v>
      </c>
      <c r="P379">
        <f t="shared" si="48"/>
        <v>62.32471261910295</v>
      </c>
    </row>
    <row r="380" spans="1:16" ht="12.75">
      <c r="A380">
        <v>2003</v>
      </c>
      <c r="B380" t="s">
        <v>11</v>
      </c>
      <c r="C380">
        <v>206</v>
      </c>
      <c r="D380">
        <v>0.573222773</v>
      </c>
      <c r="E380">
        <v>0.073858583</v>
      </c>
      <c r="F380" s="2">
        <v>91</v>
      </c>
      <c r="G380">
        <f t="shared" si="46"/>
        <v>0.006299151351648352</v>
      </c>
      <c r="H380">
        <f t="shared" si="47"/>
        <v>2.945531231946257</v>
      </c>
      <c r="I380">
        <v>12.88479566390151</v>
      </c>
      <c r="J380">
        <f t="shared" si="52"/>
        <v>3.628144085521729</v>
      </c>
      <c r="K380">
        <v>53.99023936788287</v>
      </c>
      <c r="L380">
        <f t="shared" si="53"/>
        <v>12.88479566390151</v>
      </c>
      <c r="M380">
        <f t="shared" si="54"/>
        <v>0.08116327802197802</v>
      </c>
      <c r="N380" s="1">
        <v>37543</v>
      </c>
      <c r="O380" s="1">
        <v>37690</v>
      </c>
      <c r="P380">
        <f t="shared" si="48"/>
        <v>86.71264364396933</v>
      </c>
    </row>
    <row r="381" spans="1:16" ht="12.75">
      <c r="A381">
        <v>2003</v>
      </c>
      <c r="B381" t="s">
        <v>11</v>
      </c>
      <c r="C381">
        <v>209</v>
      </c>
      <c r="D381">
        <v>0.536772545</v>
      </c>
      <c r="E381">
        <v>0.047894249</v>
      </c>
      <c r="F381" s="2">
        <v>91</v>
      </c>
      <c r="G381">
        <f t="shared" si="46"/>
        <v>0.0058985993956043965</v>
      </c>
      <c r="H381">
        <f t="shared" si="47"/>
        <v>2.6386239834143232</v>
      </c>
      <c r="I381">
        <v>8.922633887692598</v>
      </c>
      <c r="J381">
        <f t="shared" si="52"/>
        <v>3.2880055775040664</v>
      </c>
      <c r="K381">
        <v>48.92865442714385</v>
      </c>
      <c r="L381">
        <f t="shared" si="53"/>
        <v>8.922633887692598</v>
      </c>
      <c r="M381">
        <f t="shared" si="54"/>
        <v>0.052631042857142867</v>
      </c>
      <c r="N381" s="1">
        <v>37543</v>
      </c>
      <c r="O381" s="1">
        <v>37690</v>
      </c>
      <c r="P381">
        <f t="shared" si="48"/>
        <v>78.58333330234719</v>
      </c>
    </row>
    <row r="382" spans="1:16" ht="12.75">
      <c r="A382">
        <v>2003</v>
      </c>
      <c r="B382" t="s">
        <v>11</v>
      </c>
      <c r="C382">
        <v>212</v>
      </c>
      <c r="D382">
        <v>0.576542438</v>
      </c>
      <c r="E382">
        <v>0.057227693</v>
      </c>
      <c r="F382" s="2">
        <v>91</v>
      </c>
      <c r="G382">
        <f t="shared" si="46"/>
        <v>0.006335631186813188</v>
      </c>
      <c r="H382">
        <f t="shared" si="47"/>
        <v>2.975196823349003</v>
      </c>
      <c r="I382">
        <v>9.926015715082539</v>
      </c>
      <c r="J382">
        <f t="shared" si="52"/>
        <v>4.081662096211946</v>
      </c>
      <c r="K382">
        <v>60.73901928886823</v>
      </c>
      <c r="L382">
        <f t="shared" si="53"/>
        <v>9.926015715082539</v>
      </c>
      <c r="M382">
        <f t="shared" si="54"/>
        <v>0.06288757472527473</v>
      </c>
      <c r="N382" s="1">
        <v>37543</v>
      </c>
      <c r="O382" s="1">
        <v>37690</v>
      </c>
      <c r="P382">
        <f t="shared" si="48"/>
        <v>97.5517240994655</v>
      </c>
    </row>
    <row r="383" spans="1:16" ht="12.75">
      <c r="A383">
        <v>2003</v>
      </c>
      <c r="B383" t="s">
        <v>11</v>
      </c>
      <c r="C383">
        <v>303</v>
      </c>
      <c r="D383">
        <v>0.410239905</v>
      </c>
      <c r="E383">
        <v>0.043166335</v>
      </c>
      <c r="F383" s="2">
        <v>91</v>
      </c>
      <c r="G383">
        <f t="shared" si="46"/>
        <v>0.004508130824175825</v>
      </c>
      <c r="H383">
        <f t="shared" si="47"/>
        <v>1.8009167598978038</v>
      </c>
      <c r="I383">
        <v>10.522217481500245</v>
      </c>
      <c r="J383">
        <f t="shared" si="52"/>
        <v>2.8344875668138507</v>
      </c>
      <c r="K383">
        <v>42.17987450615849</v>
      </c>
      <c r="L383">
        <f t="shared" si="53"/>
        <v>10.522217481500245</v>
      </c>
      <c r="M383">
        <f t="shared" si="54"/>
        <v>0.04743553296703297</v>
      </c>
      <c r="N383" s="1">
        <v>37543</v>
      </c>
      <c r="O383" s="1">
        <v>37690</v>
      </c>
      <c r="P383">
        <f t="shared" si="48"/>
        <v>67.74425284685104</v>
      </c>
    </row>
    <row r="384" spans="1:16" ht="12.75">
      <c r="A384">
        <v>2003</v>
      </c>
      <c r="B384" t="s">
        <v>11</v>
      </c>
      <c r="C384">
        <v>306</v>
      </c>
      <c r="D384">
        <v>0.44370822</v>
      </c>
      <c r="E384">
        <v>0.051636288</v>
      </c>
      <c r="F384" s="2">
        <v>91</v>
      </c>
      <c r="G384">
        <f t="shared" si="46"/>
        <v>0.004875914505494505</v>
      </c>
      <c r="H384">
        <f t="shared" si="47"/>
        <v>1.992372268660488</v>
      </c>
      <c r="I384">
        <v>11.63744228132623</v>
      </c>
      <c r="J384">
        <f t="shared" si="52"/>
        <v>3.854903090866837</v>
      </c>
      <c r="K384">
        <v>57.36462932837555</v>
      </c>
      <c r="L384">
        <f t="shared" si="53"/>
        <v>11.63744228132623</v>
      </c>
      <c r="M384">
        <f t="shared" si="54"/>
        <v>0.05674317362637363</v>
      </c>
      <c r="N384" s="1">
        <v>37543</v>
      </c>
      <c r="O384" s="1">
        <v>37690</v>
      </c>
      <c r="P384">
        <f t="shared" si="48"/>
        <v>92.1321838717174</v>
      </c>
    </row>
    <row r="385" spans="1:16" ht="12.75">
      <c r="A385">
        <v>2003</v>
      </c>
      <c r="B385" t="s">
        <v>11</v>
      </c>
      <c r="C385">
        <v>309</v>
      </c>
      <c r="D385">
        <v>0.532564021</v>
      </c>
      <c r="E385">
        <v>0.066784031</v>
      </c>
      <c r="F385" s="2">
        <v>91</v>
      </c>
      <c r="G385">
        <f t="shared" si="46"/>
        <v>0.005852351879120879</v>
      </c>
      <c r="H385">
        <f t="shared" si="47"/>
        <v>2.6053144291622226</v>
      </c>
      <c r="I385">
        <v>12.54009440491287</v>
      </c>
      <c r="J385">
        <f t="shared" si="52"/>
        <v>4.081662096211946</v>
      </c>
      <c r="K385">
        <v>60.73901928886823</v>
      </c>
      <c r="L385">
        <f t="shared" si="53"/>
        <v>12.54009440491287</v>
      </c>
      <c r="M385">
        <f t="shared" si="54"/>
        <v>0.07338904505494505</v>
      </c>
      <c r="N385" s="1">
        <v>37543</v>
      </c>
      <c r="O385" s="1">
        <v>37690</v>
      </c>
      <c r="P385">
        <f t="shared" si="48"/>
        <v>97.5517240994655</v>
      </c>
    </row>
    <row r="386" spans="1:16" ht="12.75">
      <c r="A386">
        <v>2003</v>
      </c>
      <c r="B386" t="s">
        <v>11</v>
      </c>
      <c r="C386">
        <v>312</v>
      </c>
      <c r="D386">
        <v>0.654390894</v>
      </c>
      <c r="E386">
        <v>0.047790844</v>
      </c>
      <c r="F386" s="2">
        <v>91</v>
      </c>
      <c r="G386">
        <f t="shared" si="46"/>
        <v>0.007191108725274725</v>
      </c>
      <c r="H386">
        <f t="shared" si="47"/>
        <v>3.7633513455930006</v>
      </c>
      <c r="I386">
        <v>7.303103456693272</v>
      </c>
      <c r="J386">
        <f t="shared" si="52"/>
        <v>3.9682825935393913</v>
      </c>
      <c r="K386">
        <v>59.05182430862189</v>
      </c>
      <c r="L386">
        <f t="shared" si="53"/>
        <v>7.303103456693272</v>
      </c>
      <c r="M386">
        <f t="shared" si="54"/>
        <v>0.05251741098901099</v>
      </c>
      <c r="N386" s="1">
        <v>37543</v>
      </c>
      <c r="O386" s="1">
        <v>37690</v>
      </c>
      <c r="P386">
        <f t="shared" si="48"/>
        <v>94.84195398559146</v>
      </c>
    </row>
    <row r="387" spans="1:16" ht="12.75">
      <c r="A387">
        <v>2003</v>
      </c>
      <c r="B387" t="s">
        <v>12</v>
      </c>
      <c r="C387">
        <v>101</v>
      </c>
      <c r="D387">
        <v>0.52863308</v>
      </c>
      <c r="E387">
        <v>0.065335151</v>
      </c>
      <c r="F387" s="2">
        <v>94</v>
      </c>
      <c r="G387">
        <f t="shared" si="46"/>
        <v>0.0056237561702127655</v>
      </c>
      <c r="H387">
        <f t="shared" si="47"/>
        <v>2.446743921140749</v>
      </c>
      <c r="I387">
        <v>12.359262685566328</v>
      </c>
      <c r="J387">
        <f t="shared" si="52"/>
        <v>3.1746260748315125</v>
      </c>
      <c r="K387">
        <v>47.2414594468975</v>
      </c>
      <c r="L387">
        <f t="shared" si="53"/>
        <v>12.359262685566328</v>
      </c>
      <c r="M387">
        <f t="shared" si="54"/>
        <v>0.06950547978723404</v>
      </c>
      <c r="N387" s="1">
        <v>37534</v>
      </c>
      <c r="O387" s="1">
        <v>37690</v>
      </c>
      <c r="P387">
        <f t="shared" si="48"/>
        <v>75.87356318847316</v>
      </c>
    </row>
    <row r="388" spans="1:16" ht="12.75">
      <c r="A388">
        <v>2003</v>
      </c>
      <c r="B388" t="s">
        <v>12</v>
      </c>
      <c r="C388">
        <v>105</v>
      </c>
      <c r="D388">
        <v>0.761617926</v>
      </c>
      <c r="E388">
        <v>0.059344793</v>
      </c>
      <c r="F388" s="2">
        <v>94</v>
      </c>
      <c r="G388">
        <f t="shared" si="46"/>
        <v>0.008102318361702127</v>
      </c>
      <c r="H388">
        <f t="shared" si="47"/>
        <v>4.83373356006092</v>
      </c>
      <c r="I388">
        <v>7.791937528529233</v>
      </c>
      <c r="J388">
        <f t="shared" si="52"/>
        <v>4.081662096211946</v>
      </c>
      <c r="K388">
        <v>60.73901928886823</v>
      </c>
      <c r="L388">
        <f t="shared" si="53"/>
        <v>7.791937528529233</v>
      </c>
      <c r="M388">
        <f t="shared" si="54"/>
        <v>0.06313275851063829</v>
      </c>
      <c r="N388" s="1">
        <v>37534</v>
      </c>
      <c r="O388" s="1">
        <v>37690</v>
      </c>
      <c r="P388">
        <f t="shared" si="48"/>
        <v>97.5517240994655</v>
      </c>
    </row>
    <row r="389" spans="1:16" ht="12.75">
      <c r="A389">
        <v>2003</v>
      </c>
      <c r="B389" t="s">
        <v>12</v>
      </c>
      <c r="C389">
        <v>106</v>
      </c>
      <c r="D389">
        <v>0.698663148</v>
      </c>
      <c r="E389">
        <v>0.068294264</v>
      </c>
      <c r="F389" s="2">
        <v>94</v>
      </c>
      <c r="G389">
        <f t="shared" si="46"/>
        <v>0.007432586680851064</v>
      </c>
      <c r="H389">
        <f t="shared" si="47"/>
        <v>4.021455372730347</v>
      </c>
      <c r="I389">
        <v>9.77499159580691</v>
      </c>
      <c r="J389">
        <f t="shared" si="52"/>
        <v>3.628144085521729</v>
      </c>
      <c r="K389">
        <v>53.99023936788287</v>
      </c>
      <c r="L389">
        <f t="shared" si="53"/>
        <v>9.77499159580691</v>
      </c>
      <c r="M389">
        <f t="shared" si="54"/>
        <v>0.07265347234042552</v>
      </c>
      <c r="N389" s="1">
        <v>37534</v>
      </c>
      <c r="O389" s="1">
        <v>37690</v>
      </c>
      <c r="P389">
        <f t="shared" si="48"/>
        <v>86.71264364396933</v>
      </c>
    </row>
    <row r="390" spans="1:16" ht="12.75">
      <c r="A390">
        <v>2003</v>
      </c>
      <c r="B390" t="s">
        <v>12</v>
      </c>
      <c r="C390">
        <v>107</v>
      </c>
      <c r="D390">
        <v>0.741104021</v>
      </c>
      <c r="E390">
        <v>0.034274337</v>
      </c>
      <c r="F390" s="2">
        <v>94</v>
      </c>
      <c r="G390">
        <f t="shared" si="46"/>
        <v>0.007884085329787233</v>
      </c>
      <c r="H390">
        <f t="shared" si="47"/>
        <v>4.552472759621531</v>
      </c>
      <c r="I390">
        <v>4.624767377965691</v>
      </c>
      <c r="J390">
        <f t="shared" si="52"/>
        <v>4.535180106902161</v>
      </c>
      <c r="K390">
        <v>67.48779920985359</v>
      </c>
      <c r="L390">
        <f t="shared" si="53"/>
        <v>4.624767377965691</v>
      </c>
      <c r="M390">
        <f t="shared" si="54"/>
        <v>0.03646206063829787</v>
      </c>
      <c r="N390" s="1">
        <v>37534</v>
      </c>
      <c r="O390" s="1">
        <v>37690</v>
      </c>
      <c r="P390">
        <f t="shared" si="48"/>
        <v>108.39080455496166</v>
      </c>
    </row>
    <row r="391" spans="1:16" ht="12.75">
      <c r="A391">
        <v>2003</v>
      </c>
      <c r="B391" t="s">
        <v>12</v>
      </c>
      <c r="C391">
        <v>108</v>
      </c>
      <c r="D391">
        <v>0.799546288</v>
      </c>
      <c r="E391">
        <v>0.023746172</v>
      </c>
      <c r="F391" s="2">
        <v>94</v>
      </c>
      <c r="G391">
        <f aca="true" t="shared" si="55" ref="G391:G454">D391/F391</f>
        <v>0.008505811574468086</v>
      </c>
      <c r="H391">
        <f aca="true" t="shared" si="56" ref="H391:H454">0.522*EXP(274.7*G391)</f>
        <v>5.4003229017717755</v>
      </c>
      <c r="I391">
        <v>2.9699558807782243</v>
      </c>
      <c r="J391">
        <f t="shared" si="52"/>
        <v>3.2880055775040664</v>
      </c>
      <c r="K391">
        <v>48.92865442714385</v>
      </c>
      <c r="L391">
        <f t="shared" si="53"/>
        <v>2.9699558807782243</v>
      </c>
      <c r="M391">
        <f t="shared" si="54"/>
        <v>0.02526188510638298</v>
      </c>
      <c r="N391" s="1">
        <v>37534</v>
      </c>
      <c r="O391" s="1">
        <v>37690</v>
      </c>
      <c r="P391">
        <f aca="true" t="shared" si="57" ref="P391:P454">(J391*1000*0.0239)</f>
        <v>78.58333330234719</v>
      </c>
    </row>
    <row r="392" spans="1:16" ht="12.75">
      <c r="A392">
        <v>2003</v>
      </c>
      <c r="B392" t="s">
        <v>12</v>
      </c>
      <c r="C392">
        <v>109</v>
      </c>
      <c r="D392">
        <v>0.762109377</v>
      </c>
      <c r="E392">
        <v>0.055676141</v>
      </c>
      <c r="F392" s="2">
        <v>94</v>
      </c>
      <c r="G392">
        <f t="shared" si="55"/>
        <v>0.008107546563829787</v>
      </c>
      <c r="H392">
        <f t="shared" si="56"/>
        <v>4.8406806934606434</v>
      </c>
      <c r="I392">
        <v>7.305531552329922</v>
      </c>
      <c r="J392">
        <f t="shared" si="52"/>
        <v>6.009113641645364</v>
      </c>
      <c r="K392">
        <v>89.421333953056</v>
      </c>
      <c r="L392">
        <f t="shared" si="53"/>
        <v>7.305531552329922</v>
      </c>
      <c r="M392">
        <f t="shared" si="54"/>
        <v>0.059229937234042546</v>
      </c>
      <c r="N392" s="1">
        <v>37534</v>
      </c>
      <c r="O392" s="1">
        <v>37690</v>
      </c>
      <c r="P392">
        <f t="shared" si="57"/>
        <v>143.6178160353242</v>
      </c>
    </row>
    <row r="393" spans="1:16" ht="12.75">
      <c r="A393">
        <v>2003</v>
      </c>
      <c r="B393" t="s">
        <v>12</v>
      </c>
      <c r="C393">
        <v>110</v>
      </c>
      <c r="D393">
        <v>0.759111056</v>
      </c>
      <c r="E393">
        <v>0.03707537</v>
      </c>
      <c r="F393" s="2">
        <v>94</v>
      </c>
      <c r="G393">
        <f t="shared" si="55"/>
        <v>0.008075649531914893</v>
      </c>
      <c r="H393">
        <f t="shared" si="56"/>
        <v>4.798451373408514</v>
      </c>
      <c r="I393">
        <v>4.884050852237885</v>
      </c>
      <c r="J393">
        <f t="shared" si="52"/>
        <v>5.328836625610039</v>
      </c>
      <c r="K393">
        <v>79.29816407157796</v>
      </c>
      <c r="L393">
        <f t="shared" si="53"/>
        <v>4.884050852237885</v>
      </c>
      <c r="M393">
        <f t="shared" si="54"/>
        <v>0.03944188297872341</v>
      </c>
      <c r="N393" s="1">
        <v>37534</v>
      </c>
      <c r="O393" s="1">
        <v>37690</v>
      </c>
      <c r="P393">
        <f t="shared" si="57"/>
        <v>127.35919535207994</v>
      </c>
    </row>
    <row r="394" spans="1:16" ht="12.75">
      <c r="A394">
        <v>2003</v>
      </c>
      <c r="B394" t="s">
        <v>12</v>
      </c>
      <c r="C394">
        <v>201</v>
      </c>
      <c r="D394">
        <v>0.676652702</v>
      </c>
      <c r="E394">
        <v>0.046533223</v>
      </c>
      <c r="F394" s="2">
        <v>94</v>
      </c>
      <c r="G394">
        <f t="shared" si="55"/>
        <v>0.007198433000000001</v>
      </c>
      <c r="H394">
        <f t="shared" si="56"/>
        <v>3.7709307489521406</v>
      </c>
      <c r="I394">
        <v>6.876972908326611</v>
      </c>
      <c r="J394">
        <f t="shared" si="52"/>
        <v>3.2880055775040664</v>
      </c>
      <c r="K394">
        <v>48.92865442714385</v>
      </c>
      <c r="L394">
        <f t="shared" si="53"/>
        <v>6.876972908326611</v>
      </c>
      <c r="M394">
        <f t="shared" si="54"/>
        <v>0.049503428723404255</v>
      </c>
      <c r="N394" s="1">
        <v>37534</v>
      </c>
      <c r="O394" s="1">
        <v>37690</v>
      </c>
      <c r="P394">
        <f t="shared" si="57"/>
        <v>78.58333330234719</v>
      </c>
    </row>
    <row r="395" spans="1:16" ht="12.75">
      <c r="A395">
        <v>2003</v>
      </c>
      <c r="B395" t="s">
        <v>12</v>
      </c>
      <c r="C395">
        <v>205</v>
      </c>
      <c r="D395">
        <v>0.605299268</v>
      </c>
      <c r="E395">
        <v>0.070510875</v>
      </c>
      <c r="F395" s="2">
        <v>94</v>
      </c>
      <c r="G395">
        <f t="shared" si="55"/>
        <v>0.006439353914893617</v>
      </c>
      <c r="H395">
        <f t="shared" si="56"/>
        <v>3.0611872451331505</v>
      </c>
      <c r="I395">
        <v>11.648927849025585</v>
      </c>
      <c r="J395">
        <f t="shared" si="52"/>
        <v>2.8344875668138507</v>
      </c>
      <c r="K395">
        <v>42.17987450615849</v>
      </c>
      <c r="L395">
        <f t="shared" si="53"/>
        <v>11.648927849025585</v>
      </c>
      <c r="M395">
        <f t="shared" si="54"/>
        <v>0.07501156914893617</v>
      </c>
      <c r="N395" s="1">
        <v>37534</v>
      </c>
      <c r="O395" s="1">
        <v>37690</v>
      </c>
      <c r="P395">
        <f t="shared" si="57"/>
        <v>67.74425284685104</v>
      </c>
    </row>
    <row r="396" spans="1:16" ht="12.75">
      <c r="A396">
        <v>2003</v>
      </c>
      <c r="B396" t="s">
        <v>12</v>
      </c>
      <c r="C396">
        <v>206</v>
      </c>
      <c r="D396">
        <v>0.784051173</v>
      </c>
      <c r="E396">
        <v>0.031676415</v>
      </c>
      <c r="F396" s="2">
        <v>94</v>
      </c>
      <c r="G396">
        <f t="shared" si="55"/>
        <v>0.008340969925531915</v>
      </c>
      <c r="H396">
        <f t="shared" si="56"/>
        <v>5.161239415453317</v>
      </c>
      <c r="I396">
        <v>4.0400953522966025</v>
      </c>
      <c r="J396">
        <f t="shared" si="52"/>
        <v>5.555595630955148</v>
      </c>
      <c r="K396">
        <v>82.67255403207065</v>
      </c>
      <c r="L396">
        <f t="shared" si="53"/>
        <v>4.0400953522966025</v>
      </c>
      <c r="M396">
        <f t="shared" si="54"/>
        <v>0.03369831382978723</v>
      </c>
      <c r="N396" s="1">
        <v>37534</v>
      </c>
      <c r="O396" s="1">
        <v>37690</v>
      </c>
      <c r="P396">
        <f t="shared" si="57"/>
        <v>132.77873557982807</v>
      </c>
    </row>
    <row r="397" spans="1:16" ht="12.75">
      <c r="A397">
        <v>2003</v>
      </c>
      <c r="B397" t="s">
        <v>12</v>
      </c>
      <c r="C397">
        <v>207</v>
      </c>
      <c r="D397">
        <v>0.807608352</v>
      </c>
      <c r="E397">
        <v>0.027700953</v>
      </c>
      <c r="F397" s="2">
        <v>94</v>
      </c>
      <c r="G397">
        <f t="shared" si="55"/>
        <v>0.008591578212765958</v>
      </c>
      <c r="H397">
        <f t="shared" si="56"/>
        <v>5.529065666064427</v>
      </c>
      <c r="I397">
        <v>3.4299983316665847</v>
      </c>
      <c r="J397">
        <f t="shared" si="52"/>
        <v>5.782354636300256</v>
      </c>
      <c r="K397">
        <v>86.04694399256331</v>
      </c>
      <c r="L397">
        <f t="shared" si="53"/>
        <v>3.4299983316665847</v>
      </c>
      <c r="M397">
        <f t="shared" si="54"/>
        <v>0.029469098936170213</v>
      </c>
      <c r="N397" s="1">
        <v>37534</v>
      </c>
      <c r="O397" s="1">
        <v>37690</v>
      </c>
      <c r="P397">
        <f t="shared" si="57"/>
        <v>138.19827580757612</v>
      </c>
    </row>
    <row r="398" spans="1:16" ht="12.75">
      <c r="A398">
        <v>2003</v>
      </c>
      <c r="B398" t="s">
        <v>12</v>
      </c>
      <c r="C398">
        <v>208</v>
      </c>
      <c r="D398">
        <v>0.804274293</v>
      </c>
      <c r="E398">
        <v>0.02904768</v>
      </c>
      <c r="F398" s="2">
        <v>94</v>
      </c>
      <c r="G398">
        <f t="shared" si="55"/>
        <v>0.008556109499999999</v>
      </c>
      <c r="H398">
        <f t="shared" si="56"/>
        <v>5.4754561568440545</v>
      </c>
      <c r="I398">
        <v>3.611663365697056</v>
      </c>
      <c r="J398">
        <f t="shared" si="52"/>
        <v>5.215457122937485</v>
      </c>
      <c r="K398">
        <v>77.61096909133161</v>
      </c>
      <c r="L398">
        <f t="shared" si="53"/>
        <v>3.611663365697056</v>
      </c>
      <c r="M398">
        <f t="shared" si="54"/>
        <v>0.03090178723404255</v>
      </c>
      <c r="N398" s="1">
        <v>37534</v>
      </c>
      <c r="O398" s="1">
        <v>37690</v>
      </c>
      <c r="P398">
        <f t="shared" si="57"/>
        <v>124.6494252382059</v>
      </c>
    </row>
    <row r="399" spans="1:16" ht="12.75">
      <c r="A399">
        <v>2003</v>
      </c>
      <c r="B399" t="s">
        <v>12</v>
      </c>
      <c r="C399">
        <v>209</v>
      </c>
      <c r="D399">
        <v>0.775634702</v>
      </c>
      <c r="E399">
        <v>0.037470686</v>
      </c>
      <c r="F399" s="2">
        <v>94</v>
      </c>
      <c r="G399">
        <f t="shared" si="55"/>
        <v>0.008251432999999999</v>
      </c>
      <c r="H399">
        <f t="shared" si="56"/>
        <v>5.035843069698624</v>
      </c>
      <c r="I399">
        <v>4.8309708040886505</v>
      </c>
      <c r="J399">
        <f t="shared" si="52"/>
        <v>5.328836625610039</v>
      </c>
      <c r="K399">
        <v>79.29816407157796</v>
      </c>
      <c r="L399">
        <f t="shared" si="53"/>
        <v>4.8309708040886505</v>
      </c>
      <c r="M399">
        <f t="shared" si="54"/>
        <v>0.03986243191489362</v>
      </c>
      <c r="N399" s="1">
        <v>37534</v>
      </c>
      <c r="O399" s="1">
        <v>37690</v>
      </c>
      <c r="P399">
        <f t="shared" si="57"/>
        <v>127.35919535207994</v>
      </c>
    </row>
    <row r="400" spans="1:16" ht="12.75">
      <c r="A400">
        <v>2003</v>
      </c>
      <c r="B400" t="s">
        <v>12</v>
      </c>
      <c r="C400">
        <v>210</v>
      </c>
      <c r="D400">
        <v>0.792700531</v>
      </c>
      <c r="E400">
        <v>0.025657093</v>
      </c>
      <c r="F400" s="2">
        <v>94</v>
      </c>
      <c r="G400">
        <f t="shared" si="55"/>
        <v>0.008432984372340425</v>
      </c>
      <c r="H400">
        <f t="shared" si="56"/>
        <v>5.293359529213086</v>
      </c>
      <c r="I400">
        <v>3.236669082034461</v>
      </c>
      <c r="J400">
        <f t="shared" si="52"/>
        <v>4.648559609574715</v>
      </c>
      <c r="K400">
        <v>69.17499419009991</v>
      </c>
      <c r="L400">
        <f t="shared" si="53"/>
        <v>3.236669082034461</v>
      </c>
      <c r="M400">
        <f t="shared" si="54"/>
        <v>0.02729477978723404</v>
      </c>
      <c r="N400" s="1">
        <v>37534</v>
      </c>
      <c r="O400" s="1">
        <v>37690</v>
      </c>
      <c r="P400">
        <f t="shared" si="57"/>
        <v>111.10057466883569</v>
      </c>
    </row>
    <row r="401" spans="1:16" ht="12.75">
      <c r="A401">
        <v>2003</v>
      </c>
      <c r="B401" t="s">
        <v>12</v>
      </c>
      <c r="C401">
        <v>301</v>
      </c>
      <c r="D401">
        <v>0.584938898</v>
      </c>
      <c r="E401">
        <v>0.062265845</v>
      </c>
      <c r="F401" s="2">
        <v>94</v>
      </c>
      <c r="G401">
        <f t="shared" si="55"/>
        <v>0.006222754234042553</v>
      </c>
      <c r="H401">
        <f t="shared" si="56"/>
        <v>2.884359592525923</v>
      </c>
      <c r="I401">
        <v>10.644846019455523</v>
      </c>
      <c r="J401">
        <f t="shared" si="52"/>
        <v>2.380969556123635</v>
      </c>
      <c r="K401">
        <v>35.431094585173135</v>
      </c>
      <c r="L401">
        <f t="shared" si="53"/>
        <v>10.644846019455523</v>
      </c>
      <c r="M401">
        <f t="shared" si="54"/>
        <v>0.06624026063829787</v>
      </c>
      <c r="N401" s="1">
        <v>37534</v>
      </c>
      <c r="O401" s="1">
        <v>37690</v>
      </c>
      <c r="P401">
        <f t="shared" si="57"/>
        <v>56.905172391354874</v>
      </c>
    </row>
    <row r="402" spans="1:16" ht="12.75">
      <c r="A402">
        <v>2003</v>
      </c>
      <c r="B402" t="s">
        <v>12</v>
      </c>
      <c r="C402">
        <v>305</v>
      </c>
      <c r="D402">
        <v>0.677152039</v>
      </c>
      <c r="E402">
        <v>0.049274551</v>
      </c>
      <c r="F402" s="2">
        <v>94</v>
      </c>
      <c r="G402">
        <f t="shared" si="55"/>
        <v>0.0072037450957446805</v>
      </c>
      <c r="H402">
        <f t="shared" si="56"/>
        <v>3.7764374312027225</v>
      </c>
      <c r="I402">
        <v>7.276733755799855</v>
      </c>
      <c r="J402">
        <f t="shared" si="52"/>
        <v>3.7415235881942834</v>
      </c>
      <c r="K402">
        <v>55.67743434812921</v>
      </c>
      <c r="L402">
        <f t="shared" si="53"/>
        <v>7.276733755799855</v>
      </c>
      <c r="M402">
        <f t="shared" si="54"/>
        <v>0.052419735106382974</v>
      </c>
      <c r="N402" s="1">
        <v>37534</v>
      </c>
      <c r="O402" s="1">
        <v>37690</v>
      </c>
      <c r="P402">
        <f t="shared" si="57"/>
        <v>89.42241375784339</v>
      </c>
    </row>
    <row r="403" spans="1:16" ht="12.75">
      <c r="A403">
        <v>2003</v>
      </c>
      <c r="B403" t="s">
        <v>12</v>
      </c>
      <c r="C403">
        <v>306</v>
      </c>
      <c r="D403">
        <v>0.595182528</v>
      </c>
      <c r="E403">
        <v>0.054083689</v>
      </c>
      <c r="F403" s="2">
        <v>94</v>
      </c>
      <c r="G403">
        <f t="shared" si="55"/>
        <v>0.006331729021276596</v>
      </c>
      <c r="H403">
        <f t="shared" si="56"/>
        <v>2.972009344546389</v>
      </c>
      <c r="I403">
        <v>9.086908041762944</v>
      </c>
      <c r="J403">
        <f t="shared" si="52"/>
        <v>3.2880055775040664</v>
      </c>
      <c r="K403">
        <v>48.92865442714385</v>
      </c>
      <c r="L403">
        <f t="shared" si="53"/>
        <v>9.086908041762944</v>
      </c>
      <c r="M403">
        <f t="shared" si="54"/>
        <v>0.05753583936170212</v>
      </c>
      <c r="N403" s="1">
        <v>37534</v>
      </c>
      <c r="O403" s="1">
        <v>37690</v>
      </c>
      <c r="P403">
        <f t="shared" si="57"/>
        <v>78.58333330234719</v>
      </c>
    </row>
    <row r="404" spans="1:16" ht="12.75">
      <c r="A404">
        <v>2003</v>
      </c>
      <c r="B404" t="s">
        <v>12</v>
      </c>
      <c r="C404">
        <v>307</v>
      </c>
      <c r="D404">
        <v>0.712000893</v>
      </c>
      <c r="E404">
        <v>0.059443819</v>
      </c>
      <c r="F404" s="2">
        <v>94</v>
      </c>
      <c r="G404">
        <f t="shared" si="55"/>
        <v>0.007574477585106383</v>
      </c>
      <c r="H404">
        <f t="shared" si="56"/>
        <v>4.1812962308099335</v>
      </c>
      <c r="I404">
        <v>8.348840511917729</v>
      </c>
      <c r="J404">
        <f t="shared" si="52"/>
        <v>4.1950415988845</v>
      </c>
      <c r="K404">
        <v>62.42621426911457</v>
      </c>
      <c r="L404">
        <f t="shared" si="53"/>
        <v>8.348840511917729</v>
      </c>
      <c r="M404">
        <f t="shared" si="54"/>
        <v>0.06323810531914893</v>
      </c>
      <c r="N404" s="1">
        <v>37534</v>
      </c>
      <c r="O404" s="1">
        <v>37690</v>
      </c>
      <c r="P404">
        <f t="shared" si="57"/>
        <v>100.26149421333955</v>
      </c>
    </row>
    <row r="405" spans="1:16" ht="12.75">
      <c r="A405">
        <v>2003</v>
      </c>
      <c r="B405" t="s">
        <v>12</v>
      </c>
      <c r="C405">
        <v>308</v>
      </c>
      <c r="D405">
        <v>0.620967179</v>
      </c>
      <c r="E405">
        <v>0.045840378</v>
      </c>
      <c r="F405" s="2">
        <v>94</v>
      </c>
      <c r="G405">
        <f t="shared" si="55"/>
        <v>0.006606033819148936</v>
      </c>
      <c r="H405">
        <f t="shared" si="56"/>
        <v>3.2046080801817904</v>
      </c>
      <c r="I405">
        <v>7.38209353895659</v>
      </c>
      <c r="J405">
        <f t="shared" si="52"/>
        <v>3.1746260748315125</v>
      </c>
      <c r="K405">
        <v>47.2414594468975</v>
      </c>
      <c r="L405">
        <f t="shared" si="53"/>
        <v>7.38209353895659</v>
      </c>
      <c r="M405">
        <f t="shared" si="54"/>
        <v>0.048766359574468086</v>
      </c>
      <c r="N405" s="1">
        <v>37534</v>
      </c>
      <c r="O405" s="1">
        <v>37690</v>
      </c>
      <c r="P405">
        <f t="shared" si="57"/>
        <v>75.87356318847316</v>
      </c>
    </row>
    <row r="406" spans="1:16" ht="12.75">
      <c r="A406">
        <v>2003</v>
      </c>
      <c r="B406" t="s">
        <v>12</v>
      </c>
      <c r="C406">
        <v>309</v>
      </c>
      <c r="D406">
        <v>0.665697</v>
      </c>
      <c r="E406">
        <v>0.05609712</v>
      </c>
      <c r="F406" s="2">
        <v>94</v>
      </c>
      <c r="G406">
        <f t="shared" si="55"/>
        <v>0.007081882978723404</v>
      </c>
      <c r="H406">
        <f t="shared" si="56"/>
        <v>3.652111754455014</v>
      </c>
      <c r="I406">
        <v>8.426824816695884</v>
      </c>
      <c r="J406">
        <f t="shared" si="52"/>
        <v>4.648559609574715</v>
      </c>
      <c r="K406">
        <v>69.17499419009991</v>
      </c>
      <c r="L406">
        <f t="shared" si="53"/>
        <v>8.426824816695884</v>
      </c>
      <c r="M406">
        <f t="shared" si="54"/>
        <v>0.05967778723404255</v>
      </c>
      <c r="N406" s="1">
        <v>37534</v>
      </c>
      <c r="O406" s="1">
        <v>37690</v>
      </c>
      <c r="P406">
        <f t="shared" si="57"/>
        <v>111.10057466883569</v>
      </c>
    </row>
    <row r="407" spans="1:16" ht="12.75">
      <c r="A407">
        <v>2003</v>
      </c>
      <c r="B407" t="s">
        <v>12</v>
      </c>
      <c r="C407">
        <v>310</v>
      </c>
      <c r="D407">
        <v>0.792642259</v>
      </c>
      <c r="E407">
        <v>0.026436281</v>
      </c>
      <c r="F407" s="2">
        <v>94</v>
      </c>
      <c r="G407">
        <f t="shared" si="55"/>
        <v>0.008432364457446807</v>
      </c>
      <c r="H407">
        <f t="shared" si="56"/>
        <v>5.292458196476648</v>
      </c>
      <c r="I407">
        <v>3.3352096358516254</v>
      </c>
      <c r="J407">
        <f t="shared" si="52"/>
        <v>5.215457122937485</v>
      </c>
      <c r="K407">
        <v>77.61096909133161</v>
      </c>
      <c r="L407">
        <f t="shared" si="53"/>
        <v>3.3352096358516254</v>
      </c>
      <c r="M407">
        <f t="shared" si="54"/>
        <v>0.028123703191489356</v>
      </c>
      <c r="N407" s="1">
        <v>37534</v>
      </c>
      <c r="O407" s="1">
        <v>37690</v>
      </c>
      <c r="P407">
        <f t="shared" si="57"/>
        <v>124.6494252382059</v>
      </c>
    </row>
    <row r="408" spans="1:15" ht="12.75">
      <c r="A408">
        <v>2003</v>
      </c>
      <c r="B408" t="s">
        <v>13</v>
      </c>
      <c r="C408">
        <v>101</v>
      </c>
      <c r="D408">
        <v>0.655852854</v>
      </c>
      <c r="E408">
        <v>0.109724528</v>
      </c>
      <c r="F408" s="2">
        <v>60</v>
      </c>
      <c r="G408">
        <f t="shared" si="55"/>
        <v>0.0109308809</v>
      </c>
      <c r="I408">
        <v>16.730052683433165</v>
      </c>
      <c r="L408">
        <f aca="true" t="shared" si="58" ref="L408:L428">(E408/D408)*100</f>
        <v>16.730052683433165</v>
      </c>
      <c r="M408">
        <f aca="true" t="shared" si="59" ref="M408:M471">D408/60</f>
        <v>0.0109308809</v>
      </c>
      <c r="N408" s="1">
        <v>37580</v>
      </c>
      <c r="O408" s="1">
        <v>37704</v>
      </c>
    </row>
    <row r="409" spans="1:16" ht="12.75">
      <c r="A409">
        <v>2003</v>
      </c>
      <c r="B409" t="s">
        <v>13</v>
      </c>
      <c r="C409">
        <v>105</v>
      </c>
      <c r="D409">
        <v>0.543711909</v>
      </c>
      <c r="E409">
        <v>0.108248116</v>
      </c>
      <c r="F409" s="2">
        <v>60</v>
      </c>
      <c r="G409">
        <f t="shared" si="55"/>
        <v>0.009061865149999999</v>
      </c>
      <c r="I409">
        <v>19.909094174356223</v>
      </c>
      <c r="J409">
        <f>(K409*60)*1.12/1000</f>
        <v>2.49434905879619</v>
      </c>
      <c r="K409">
        <v>37.11828956541948</v>
      </c>
      <c r="L409">
        <f t="shared" si="58"/>
        <v>19.909094174356223</v>
      </c>
      <c r="M409">
        <f t="shared" si="59"/>
        <v>0.009061865149999999</v>
      </c>
      <c r="N409" s="1">
        <v>37580</v>
      </c>
      <c r="O409" s="1">
        <v>37704</v>
      </c>
      <c r="P409">
        <f t="shared" si="57"/>
        <v>59.61494250522893</v>
      </c>
    </row>
    <row r="410" spans="1:16" ht="12.75">
      <c r="A410">
        <v>2003</v>
      </c>
      <c r="B410" t="s">
        <v>13</v>
      </c>
      <c r="C410">
        <v>106</v>
      </c>
      <c r="D410">
        <v>0.600607382</v>
      </c>
      <c r="E410">
        <v>0.118651631</v>
      </c>
      <c r="F410" s="2">
        <v>60</v>
      </c>
      <c r="G410">
        <f t="shared" si="55"/>
        <v>0.010010123033333334</v>
      </c>
      <c r="I410">
        <v>19.755273504114207</v>
      </c>
      <c r="J410">
        <f>(K410*60)*1.12/1000</f>
        <v>2.947867069486405</v>
      </c>
      <c r="K410">
        <v>43.86706948640483</v>
      </c>
      <c r="L410">
        <f t="shared" si="58"/>
        <v>19.755273504114207</v>
      </c>
      <c r="M410">
        <f t="shared" si="59"/>
        <v>0.010010123033333334</v>
      </c>
      <c r="N410" s="1">
        <v>37580</v>
      </c>
      <c r="O410" s="1">
        <v>37704</v>
      </c>
      <c r="P410">
        <f t="shared" si="57"/>
        <v>70.45402296072508</v>
      </c>
    </row>
    <row r="411" spans="1:16" ht="12.75">
      <c r="A411">
        <v>2003</v>
      </c>
      <c r="B411" t="s">
        <v>13</v>
      </c>
      <c r="C411">
        <v>107</v>
      </c>
      <c r="D411">
        <v>0.64146586</v>
      </c>
      <c r="E411">
        <v>0.146101616</v>
      </c>
      <c r="F411" s="2">
        <v>60</v>
      </c>
      <c r="G411">
        <f t="shared" si="55"/>
        <v>0.010691097666666668</v>
      </c>
      <c r="I411">
        <v>22.776210724605043</v>
      </c>
      <c r="J411">
        <f>(K411*60)*1.12/1000</f>
        <v>3.854903090866837</v>
      </c>
      <c r="K411">
        <v>57.36462932837555</v>
      </c>
      <c r="L411">
        <f t="shared" si="58"/>
        <v>22.776210724605043</v>
      </c>
      <c r="M411">
        <f t="shared" si="59"/>
        <v>0.010691097666666668</v>
      </c>
      <c r="N411" s="1">
        <v>37580</v>
      </c>
      <c r="O411" s="1">
        <v>37704</v>
      </c>
      <c r="P411">
        <f t="shared" si="57"/>
        <v>92.1321838717174</v>
      </c>
    </row>
    <row r="412" spans="1:15" ht="12.75">
      <c r="A412">
        <v>2003</v>
      </c>
      <c r="B412" t="s">
        <v>13</v>
      </c>
      <c r="C412">
        <v>108</v>
      </c>
      <c r="D412">
        <v>0.761201827</v>
      </c>
      <c r="E412">
        <v>0.110724755</v>
      </c>
      <c r="F412" s="2">
        <v>60</v>
      </c>
      <c r="G412">
        <f t="shared" si="55"/>
        <v>0.012686697116666668</v>
      </c>
      <c r="I412">
        <v>14.546044304226294</v>
      </c>
      <c r="L412">
        <f t="shared" si="58"/>
        <v>14.546044304226294</v>
      </c>
      <c r="M412">
        <f t="shared" si="59"/>
        <v>0.012686697116666668</v>
      </c>
      <c r="N412" s="1">
        <v>37580</v>
      </c>
      <c r="O412" s="1">
        <v>37704</v>
      </c>
    </row>
    <row r="413" spans="1:16" ht="12.75">
      <c r="A413">
        <v>2003</v>
      </c>
      <c r="B413" t="s">
        <v>13</v>
      </c>
      <c r="C413">
        <v>109</v>
      </c>
      <c r="D413">
        <v>0.644773837</v>
      </c>
      <c r="E413">
        <v>0.117565458</v>
      </c>
      <c r="F413" s="2">
        <v>60</v>
      </c>
      <c r="G413">
        <f t="shared" si="55"/>
        <v>0.010746230616666666</v>
      </c>
      <c r="I413">
        <v>18.233596224531674</v>
      </c>
      <c r="J413">
        <f aca="true" t="shared" si="60" ref="J413:J476">(K413*60)*1.12/1000</f>
        <v>3.9682825935393913</v>
      </c>
      <c r="K413">
        <v>59.05182430862189</v>
      </c>
      <c r="L413">
        <f t="shared" si="58"/>
        <v>18.233596224531674</v>
      </c>
      <c r="M413">
        <f t="shared" si="59"/>
        <v>0.010746230616666666</v>
      </c>
      <c r="N413" s="1">
        <v>37580</v>
      </c>
      <c r="O413" s="1">
        <v>37704</v>
      </c>
      <c r="P413">
        <f t="shared" si="57"/>
        <v>94.84195398559146</v>
      </c>
    </row>
    <row r="414" spans="1:16" ht="12.75">
      <c r="A414">
        <v>2003</v>
      </c>
      <c r="B414" t="s">
        <v>13</v>
      </c>
      <c r="C414">
        <v>110</v>
      </c>
      <c r="D414">
        <v>0.617945439</v>
      </c>
      <c r="E414">
        <v>0.146727838</v>
      </c>
      <c r="F414" s="2">
        <v>60</v>
      </c>
      <c r="G414">
        <f t="shared" si="55"/>
        <v>0.01029909065</v>
      </c>
      <c r="I414">
        <v>23.744464921926546</v>
      </c>
      <c r="J414">
        <f t="shared" si="60"/>
        <v>3.854903090866837</v>
      </c>
      <c r="K414">
        <v>57.36462932837555</v>
      </c>
      <c r="L414">
        <f t="shared" si="58"/>
        <v>23.744464921926546</v>
      </c>
      <c r="M414">
        <f t="shared" si="59"/>
        <v>0.01029909065</v>
      </c>
      <c r="N414" s="1">
        <v>37580</v>
      </c>
      <c r="O414" s="1">
        <v>37704</v>
      </c>
      <c r="P414">
        <f t="shared" si="57"/>
        <v>92.1321838717174</v>
      </c>
    </row>
    <row r="415" spans="1:16" ht="12.75">
      <c r="A415">
        <v>2003</v>
      </c>
      <c r="B415" t="s">
        <v>13</v>
      </c>
      <c r="C415">
        <v>201</v>
      </c>
      <c r="D415">
        <v>0.461404261</v>
      </c>
      <c r="E415">
        <v>0.127986305</v>
      </c>
      <c r="F415" s="2">
        <v>60</v>
      </c>
      <c r="G415">
        <f t="shared" si="55"/>
        <v>0.007690071016666666</v>
      </c>
      <c r="I415">
        <v>27.738431526968494</v>
      </c>
      <c r="J415">
        <f t="shared" si="60"/>
        <v>2.6077285614687424</v>
      </c>
      <c r="K415">
        <v>38.805484545665806</v>
      </c>
      <c r="L415">
        <f t="shared" si="58"/>
        <v>27.738431526968494</v>
      </c>
      <c r="M415">
        <f t="shared" si="59"/>
        <v>0.007690071016666666</v>
      </c>
      <c r="N415" s="1">
        <v>37580</v>
      </c>
      <c r="O415" s="1">
        <v>37704</v>
      </c>
      <c r="P415">
        <f t="shared" si="57"/>
        <v>62.32471261910295</v>
      </c>
    </row>
    <row r="416" spans="1:16" ht="12.75">
      <c r="A416">
        <v>2003</v>
      </c>
      <c r="B416" t="s">
        <v>13</v>
      </c>
      <c r="C416">
        <v>205</v>
      </c>
      <c r="D416">
        <v>0.50167372</v>
      </c>
      <c r="E416">
        <v>0.118148728</v>
      </c>
      <c r="F416" s="2">
        <v>60</v>
      </c>
      <c r="G416">
        <f t="shared" si="55"/>
        <v>0.008361228666666666</v>
      </c>
      <c r="I416">
        <v>23.550910340689164</v>
      </c>
      <c r="J416">
        <f t="shared" si="60"/>
        <v>3.7415235881942834</v>
      </c>
      <c r="K416">
        <v>55.67743434812921</v>
      </c>
      <c r="L416">
        <f t="shared" si="58"/>
        <v>23.550910340689164</v>
      </c>
      <c r="M416">
        <f t="shared" si="59"/>
        <v>0.008361228666666666</v>
      </c>
      <c r="N416" s="1">
        <v>37580</v>
      </c>
      <c r="O416" s="1">
        <v>37704</v>
      </c>
      <c r="P416">
        <f t="shared" si="57"/>
        <v>89.42241375784339</v>
      </c>
    </row>
    <row r="417" spans="1:16" ht="12.75">
      <c r="A417">
        <v>2003</v>
      </c>
      <c r="B417" t="s">
        <v>13</v>
      </c>
      <c r="C417">
        <v>206</v>
      </c>
      <c r="D417">
        <v>0.562634547</v>
      </c>
      <c r="E417">
        <v>0.106476498</v>
      </c>
      <c r="F417" s="2">
        <v>60</v>
      </c>
      <c r="G417">
        <f t="shared" si="55"/>
        <v>0.00937724245</v>
      </c>
      <c r="I417">
        <v>18.92462852978703</v>
      </c>
      <c r="J417">
        <f t="shared" si="60"/>
        <v>3.854903090866837</v>
      </c>
      <c r="K417">
        <v>57.36462932837555</v>
      </c>
      <c r="L417">
        <f t="shared" si="58"/>
        <v>18.92462852978703</v>
      </c>
      <c r="M417">
        <f t="shared" si="59"/>
        <v>0.00937724245</v>
      </c>
      <c r="N417" s="1">
        <v>37580</v>
      </c>
      <c r="O417" s="1">
        <v>37704</v>
      </c>
      <c r="P417">
        <f t="shared" si="57"/>
        <v>92.1321838717174</v>
      </c>
    </row>
    <row r="418" spans="1:16" ht="12.75">
      <c r="A418">
        <v>2003</v>
      </c>
      <c r="B418" t="s">
        <v>13</v>
      </c>
      <c r="C418">
        <v>207</v>
      </c>
      <c r="D418">
        <v>0.585088839</v>
      </c>
      <c r="E418">
        <v>0.141531733</v>
      </c>
      <c r="F418" s="2">
        <v>60</v>
      </c>
      <c r="G418">
        <f t="shared" si="55"/>
        <v>0.00975148065</v>
      </c>
      <c r="I418">
        <v>24.189785134493054</v>
      </c>
      <c r="J418">
        <f t="shared" si="60"/>
        <v>3.854903090866837</v>
      </c>
      <c r="K418">
        <v>57.36462932837555</v>
      </c>
      <c r="L418">
        <f t="shared" si="58"/>
        <v>24.189785134493054</v>
      </c>
      <c r="M418">
        <f t="shared" si="59"/>
        <v>0.00975148065</v>
      </c>
      <c r="N418" s="1">
        <v>37580</v>
      </c>
      <c r="O418" s="1">
        <v>37704</v>
      </c>
      <c r="P418">
        <f t="shared" si="57"/>
        <v>92.1321838717174</v>
      </c>
    </row>
    <row r="419" spans="1:16" ht="12.75">
      <c r="A419">
        <v>2003</v>
      </c>
      <c r="B419" t="s">
        <v>13</v>
      </c>
      <c r="C419">
        <v>208</v>
      </c>
      <c r="D419">
        <v>0.52370412</v>
      </c>
      <c r="E419">
        <v>0.103818861</v>
      </c>
      <c r="F419" s="2">
        <v>60</v>
      </c>
      <c r="G419">
        <f t="shared" si="55"/>
        <v>0.008728402</v>
      </c>
      <c r="I419">
        <v>19.8239534567725</v>
      </c>
      <c r="J419">
        <f t="shared" si="60"/>
        <v>2.8344875668138507</v>
      </c>
      <c r="K419">
        <v>42.17987450615849</v>
      </c>
      <c r="L419">
        <f t="shared" si="58"/>
        <v>19.8239534567725</v>
      </c>
      <c r="M419">
        <f t="shared" si="59"/>
        <v>0.008728402</v>
      </c>
      <c r="N419" s="1">
        <v>37580</v>
      </c>
      <c r="O419" s="1">
        <v>37704</v>
      </c>
      <c r="P419">
        <f t="shared" si="57"/>
        <v>67.74425284685104</v>
      </c>
    </row>
    <row r="420" spans="1:16" ht="12.75">
      <c r="A420">
        <v>2003</v>
      </c>
      <c r="B420" t="s">
        <v>13</v>
      </c>
      <c r="C420">
        <v>209</v>
      </c>
      <c r="D420">
        <v>0.641339239</v>
      </c>
      <c r="E420">
        <v>0.116946723</v>
      </c>
      <c r="F420" s="2">
        <v>60</v>
      </c>
      <c r="G420">
        <f t="shared" si="55"/>
        <v>0.010688987316666667</v>
      </c>
      <c r="I420">
        <v>18.23476810530846</v>
      </c>
      <c r="J420">
        <f t="shared" si="60"/>
        <v>3.7415235881942834</v>
      </c>
      <c r="K420">
        <v>55.67743434812921</v>
      </c>
      <c r="L420">
        <f t="shared" si="58"/>
        <v>18.23476810530846</v>
      </c>
      <c r="M420">
        <f t="shared" si="59"/>
        <v>0.010688987316666667</v>
      </c>
      <c r="N420" s="1">
        <v>37580</v>
      </c>
      <c r="O420" s="1">
        <v>37704</v>
      </c>
      <c r="P420">
        <f t="shared" si="57"/>
        <v>89.42241375784339</v>
      </c>
    </row>
    <row r="421" spans="1:16" ht="12.75">
      <c r="A421">
        <v>2003</v>
      </c>
      <c r="B421" t="s">
        <v>13</v>
      </c>
      <c r="C421">
        <v>210</v>
      </c>
      <c r="D421">
        <v>0.731856575</v>
      </c>
      <c r="E421">
        <v>0.097636659</v>
      </c>
      <c r="F421" s="2">
        <v>60</v>
      </c>
      <c r="G421">
        <f t="shared" si="55"/>
        <v>0.012197609583333333</v>
      </c>
      <c r="I421">
        <v>13.34095536410259</v>
      </c>
      <c r="J421">
        <f t="shared" si="60"/>
        <v>3.2880055775040664</v>
      </c>
      <c r="K421">
        <v>48.92865442714385</v>
      </c>
      <c r="L421">
        <f t="shared" si="58"/>
        <v>13.34095536410259</v>
      </c>
      <c r="M421">
        <f t="shared" si="59"/>
        <v>0.012197609583333333</v>
      </c>
      <c r="N421" s="1">
        <v>37580</v>
      </c>
      <c r="O421" s="1">
        <v>37704</v>
      </c>
      <c r="P421">
        <f t="shared" si="57"/>
        <v>78.58333330234719</v>
      </c>
    </row>
    <row r="422" spans="1:16" ht="12.75">
      <c r="A422">
        <v>2003</v>
      </c>
      <c r="B422" t="s">
        <v>13</v>
      </c>
      <c r="C422">
        <v>301</v>
      </c>
      <c r="D422">
        <v>0.435962605</v>
      </c>
      <c r="E422">
        <v>0.124861638</v>
      </c>
      <c r="F422" s="2">
        <v>60</v>
      </c>
      <c r="G422">
        <f t="shared" si="55"/>
        <v>0.007266043416666667</v>
      </c>
      <c r="I422">
        <v>28.640446810799286</v>
      </c>
      <c r="J422">
        <f t="shared" si="60"/>
        <v>2.49434905879619</v>
      </c>
      <c r="K422">
        <v>37.11828956541948</v>
      </c>
      <c r="L422">
        <f t="shared" si="58"/>
        <v>28.640446810799286</v>
      </c>
      <c r="M422">
        <f t="shared" si="59"/>
        <v>0.007266043416666667</v>
      </c>
      <c r="N422" s="1">
        <v>37580</v>
      </c>
      <c r="O422" s="1">
        <v>37704</v>
      </c>
      <c r="P422">
        <f t="shared" si="57"/>
        <v>59.61494250522893</v>
      </c>
    </row>
    <row r="423" spans="1:16" ht="12.75">
      <c r="A423">
        <v>2003</v>
      </c>
      <c r="B423" t="s">
        <v>13</v>
      </c>
      <c r="C423">
        <v>305</v>
      </c>
      <c r="D423">
        <v>0.416546022</v>
      </c>
      <c r="E423">
        <v>0.121391271</v>
      </c>
      <c r="F423" s="2">
        <v>60</v>
      </c>
      <c r="G423">
        <f t="shared" si="55"/>
        <v>0.0069424337</v>
      </c>
      <c r="I423">
        <v>29.14234312385295</v>
      </c>
      <c r="J423">
        <f t="shared" si="60"/>
        <v>2.8344875668138507</v>
      </c>
      <c r="K423">
        <v>42.17987450615849</v>
      </c>
      <c r="L423">
        <f t="shared" si="58"/>
        <v>29.14234312385295</v>
      </c>
      <c r="M423">
        <f t="shared" si="59"/>
        <v>0.0069424337</v>
      </c>
      <c r="N423" s="1">
        <v>37580</v>
      </c>
      <c r="O423" s="1">
        <v>37704</v>
      </c>
      <c r="P423">
        <f t="shared" si="57"/>
        <v>67.74425284685104</v>
      </c>
    </row>
    <row r="424" spans="1:16" ht="12.75">
      <c r="A424">
        <v>2003</v>
      </c>
      <c r="B424" t="s">
        <v>13</v>
      </c>
      <c r="C424">
        <v>306</v>
      </c>
      <c r="D424">
        <v>0.511832162</v>
      </c>
      <c r="E424">
        <v>0.130691588</v>
      </c>
      <c r="F424" s="2">
        <v>60</v>
      </c>
      <c r="G424">
        <f t="shared" si="55"/>
        <v>0.008530536033333334</v>
      </c>
      <c r="I424">
        <v>25.534071069179898</v>
      </c>
      <c r="J424">
        <f t="shared" si="60"/>
        <v>3.854903090866837</v>
      </c>
      <c r="K424">
        <v>57.36462932837555</v>
      </c>
      <c r="L424">
        <f t="shared" si="58"/>
        <v>25.534071069179898</v>
      </c>
      <c r="M424">
        <f t="shared" si="59"/>
        <v>0.008530536033333334</v>
      </c>
      <c r="N424" s="1">
        <v>37580</v>
      </c>
      <c r="O424" s="1">
        <v>37704</v>
      </c>
      <c r="P424">
        <f t="shared" si="57"/>
        <v>92.1321838717174</v>
      </c>
    </row>
    <row r="425" spans="1:16" ht="12.75">
      <c r="A425">
        <v>2003</v>
      </c>
      <c r="B425" t="s">
        <v>13</v>
      </c>
      <c r="C425">
        <v>307</v>
      </c>
      <c r="D425">
        <v>0.539243247</v>
      </c>
      <c r="E425">
        <v>0.135681061</v>
      </c>
      <c r="F425" s="2">
        <v>60</v>
      </c>
      <c r="G425">
        <f t="shared" si="55"/>
        <v>0.00898738745</v>
      </c>
      <c r="I425">
        <v>25.16138343036125</v>
      </c>
      <c r="J425">
        <f t="shared" si="60"/>
        <v>3.401385080176621</v>
      </c>
      <c r="K425">
        <v>50.615849407390186</v>
      </c>
      <c r="L425">
        <f t="shared" si="58"/>
        <v>25.16138343036125</v>
      </c>
      <c r="M425">
        <f t="shared" si="59"/>
        <v>0.00898738745</v>
      </c>
      <c r="N425" s="1">
        <v>37580</v>
      </c>
      <c r="O425" s="1">
        <v>37704</v>
      </c>
      <c r="P425">
        <f t="shared" si="57"/>
        <v>81.29310341622124</v>
      </c>
    </row>
    <row r="426" spans="1:16" ht="12.75">
      <c r="A426">
        <v>2003</v>
      </c>
      <c r="B426" t="s">
        <v>13</v>
      </c>
      <c r="C426">
        <v>308</v>
      </c>
      <c r="D426">
        <v>0.550505822</v>
      </c>
      <c r="E426">
        <v>0.143483495</v>
      </c>
      <c r="F426" s="2">
        <v>60</v>
      </c>
      <c r="G426">
        <f t="shared" si="55"/>
        <v>0.009175097033333333</v>
      </c>
      <c r="I426">
        <v>26.063937794285486</v>
      </c>
      <c r="J426">
        <f t="shared" si="60"/>
        <v>2.8344875668138507</v>
      </c>
      <c r="K426">
        <v>42.17987450615849</v>
      </c>
      <c r="L426">
        <f t="shared" si="58"/>
        <v>26.063937794285486</v>
      </c>
      <c r="M426">
        <f t="shared" si="59"/>
        <v>0.009175097033333333</v>
      </c>
      <c r="N426" s="1">
        <v>37580</v>
      </c>
      <c r="O426" s="1">
        <v>37704</v>
      </c>
      <c r="P426">
        <f t="shared" si="57"/>
        <v>67.74425284685104</v>
      </c>
    </row>
    <row r="427" spans="1:16" ht="12.75">
      <c r="A427">
        <v>2003</v>
      </c>
      <c r="B427" t="s">
        <v>13</v>
      </c>
      <c r="C427">
        <v>309</v>
      </c>
      <c r="D427">
        <v>0.667698376</v>
      </c>
      <c r="E427">
        <v>0.132896044</v>
      </c>
      <c r="F427" s="2">
        <v>60</v>
      </c>
      <c r="G427">
        <f t="shared" si="55"/>
        <v>0.011128306266666667</v>
      </c>
      <c r="I427">
        <v>19.90360449820833</v>
      </c>
      <c r="J427">
        <f t="shared" si="60"/>
        <v>4.421800604229608</v>
      </c>
      <c r="K427">
        <v>65.80060422960725</v>
      </c>
      <c r="L427">
        <f t="shared" si="58"/>
        <v>19.90360449820833</v>
      </c>
      <c r="M427">
        <f t="shared" si="59"/>
        <v>0.011128306266666667</v>
      </c>
      <c r="N427" s="1">
        <v>37580</v>
      </c>
      <c r="O427" s="1">
        <v>37704</v>
      </c>
      <c r="P427">
        <f t="shared" si="57"/>
        <v>105.68103444108762</v>
      </c>
    </row>
    <row r="428" spans="1:16" ht="12.75">
      <c r="A428">
        <v>2003</v>
      </c>
      <c r="B428" t="s">
        <v>13</v>
      </c>
      <c r="C428">
        <v>310</v>
      </c>
      <c r="D428">
        <v>0.632549865</v>
      </c>
      <c r="E428">
        <v>0.126790439</v>
      </c>
      <c r="F428" s="2">
        <v>60</v>
      </c>
      <c r="G428">
        <f t="shared" si="55"/>
        <v>0.01054249775</v>
      </c>
      <c r="I428">
        <v>20.044338955000807</v>
      </c>
      <c r="J428">
        <f t="shared" si="60"/>
        <v>4.3084211015570535</v>
      </c>
      <c r="K428">
        <v>64.11340924936091</v>
      </c>
      <c r="L428">
        <f t="shared" si="58"/>
        <v>20.044338955000807</v>
      </c>
      <c r="M428">
        <f t="shared" si="59"/>
        <v>0.01054249775</v>
      </c>
      <c r="N428" s="1">
        <v>37580</v>
      </c>
      <c r="O428" s="1">
        <v>37704</v>
      </c>
      <c r="P428">
        <f t="shared" si="57"/>
        <v>102.97126432721359</v>
      </c>
    </row>
    <row r="429" spans="1:16" ht="12.75">
      <c r="A429">
        <v>2004</v>
      </c>
      <c r="B429">
        <v>502</v>
      </c>
      <c r="C429">
        <v>101</v>
      </c>
      <c r="D429" s="8">
        <v>0.442096712962963</v>
      </c>
      <c r="E429">
        <f>D429*(I429/100)</f>
        <v>0.1401813269647034</v>
      </c>
      <c r="F429" s="2">
        <v>91</v>
      </c>
      <c r="G429">
        <f t="shared" si="55"/>
        <v>0.0048582056369556375</v>
      </c>
      <c r="H429">
        <f t="shared" si="56"/>
        <v>1.9827036585009161</v>
      </c>
      <c r="I429" s="8">
        <v>31.708294328903367</v>
      </c>
      <c r="J429">
        <f t="shared" si="60"/>
        <v>1.1337001784651994</v>
      </c>
      <c r="K429" s="8">
        <v>16.870538370017847</v>
      </c>
      <c r="L429" s="8">
        <v>31.708294328903367</v>
      </c>
      <c r="M429">
        <f t="shared" si="59"/>
        <v>0.007368278549382716</v>
      </c>
      <c r="N429" s="1">
        <v>37909</v>
      </c>
      <c r="O429" s="1">
        <v>38062</v>
      </c>
      <c r="P429">
        <f t="shared" si="57"/>
        <v>27.09543426531827</v>
      </c>
    </row>
    <row r="430" spans="1:16" ht="12.75">
      <c r="A430">
        <v>2004</v>
      </c>
      <c r="B430">
        <v>502</v>
      </c>
      <c r="C430">
        <v>102</v>
      </c>
      <c r="D430" s="8">
        <v>0.30461488176964147</v>
      </c>
      <c r="E430">
        <f aca="true" t="shared" si="61" ref="E430:E493">D430*(I430/100)</f>
        <v>0.07036097450827124</v>
      </c>
      <c r="F430" s="2">
        <v>91</v>
      </c>
      <c r="G430">
        <f t="shared" si="55"/>
        <v>0.003347416283182873</v>
      </c>
      <c r="H430">
        <f t="shared" si="56"/>
        <v>1.3092409763048358</v>
      </c>
      <c r="I430" s="8">
        <v>23.098337842036305</v>
      </c>
      <c r="J430">
        <f t="shared" si="60"/>
        <v>1.2810812016656752</v>
      </c>
      <c r="K430" s="8">
        <v>19.063708358120167</v>
      </c>
      <c r="L430" s="8">
        <v>23.098337842036305</v>
      </c>
      <c r="M430">
        <f t="shared" si="59"/>
        <v>0.005076914696160691</v>
      </c>
      <c r="N430" s="1">
        <v>37909</v>
      </c>
      <c r="O430" s="1">
        <v>38062</v>
      </c>
      <c r="P430">
        <f t="shared" si="57"/>
        <v>30.617840719809642</v>
      </c>
    </row>
    <row r="431" spans="1:16" ht="12.75">
      <c r="A431">
        <v>2004</v>
      </c>
      <c r="B431">
        <v>502</v>
      </c>
      <c r="C431">
        <v>103</v>
      </c>
      <c r="D431" s="8">
        <v>0.4828916583124477</v>
      </c>
      <c r="E431">
        <f t="shared" si="61"/>
        <v>0.11456682358105542</v>
      </c>
      <c r="F431" s="2">
        <v>91</v>
      </c>
      <c r="G431">
        <f t="shared" si="55"/>
        <v>0.005306501739697227</v>
      </c>
      <c r="H431">
        <f t="shared" si="56"/>
        <v>2.242538171811203</v>
      </c>
      <c r="I431" s="8">
        <v>23.72516103952384</v>
      </c>
      <c r="J431">
        <f t="shared" si="60"/>
        <v>1.7685722784057116</v>
      </c>
      <c r="K431" s="8">
        <v>26.31803985722785</v>
      </c>
      <c r="L431" s="8">
        <v>23.72516103952384</v>
      </c>
      <c r="M431">
        <f t="shared" si="59"/>
        <v>0.008048194305207462</v>
      </c>
      <c r="N431" s="1">
        <v>37909</v>
      </c>
      <c r="O431" s="1">
        <v>38062</v>
      </c>
      <c r="P431">
        <f t="shared" si="57"/>
        <v>42.26887745389651</v>
      </c>
    </row>
    <row r="432" spans="1:16" ht="12.75">
      <c r="A432">
        <v>2004</v>
      </c>
      <c r="B432">
        <v>502</v>
      </c>
      <c r="C432">
        <v>104</v>
      </c>
      <c r="D432" s="8">
        <v>0.4278197259552042</v>
      </c>
      <c r="E432">
        <f t="shared" si="61"/>
        <v>0.10932385548262208</v>
      </c>
      <c r="F432" s="2">
        <v>91</v>
      </c>
      <c r="G432">
        <f t="shared" si="55"/>
        <v>0.004701315669837409</v>
      </c>
      <c r="H432">
        <f t="shared" si="56"/>
        <v>1.8990689189509153</v>
      </c>
      <c r="I432" s="8">
        <v>25.5537201419434</v>
      </c>
      <c r="J432">
        <f t="shared" si="60"/>
        <v>1.1903851873884597</v>
      </c>
      <c r="K432" s="8">
        <v>17.714065288518743</v>
      </c>
      <c r="L432" s="8">
        <v>25.5537201419434</v>
      </c>
      <c r="M432">
        <f t="shared" si="59"/>
        <v>0.00713032876592007</v>
      </c>
      <c r="N432" s="1">
        <v>37909</v>
      </c>
      <c r="O432" s="1">
        <v>38062</v>
      </c>
      <c r="P432">
        <f t="shared" si="57"/>
        <v>28.450205978584187</v>
      </c>
    </row>
    <row r="433" spans="1:16" ht="12.75">
      <c r="A433">
        <v>2004</v>
      </c>
      <c r="B433">
        <v>502</v>
      </c>
      <c r="C433">
        <v>105</v>
      </c>
      <c r="D433" s="8">
        <v>0.6529442156862745</v>
      </c>
      <c r="E433">
        <f t="shared" si="61"/>
        <v>0.11125368954283801</v>
      </c>
      <c r="F433" s="2">
        <v>91</v>
      </c>
      <c r="G433">
        <f t="shared" si="55"/>
        <v>0.0071752111613876315</v>
      </c>
      <c r="H433">
        <f t="shared" si="56"/>
        <v>3.7469523951250427</v>
      </c>
      <c r="I433" s="8">
        <v>17.038774043798714</v>
      </c>
      <c r="J433">
        <f t="shared" si="60"/>
        <v>2.267400356930399</v>
      </c>
      <c r="K433" s="8">
        <v>33.741076740035695</v>
      </c>
      <c r="L433" s="8">
        <v>17.038774043798714</v>
      </c>
      <c r="M433">
        <f t="shared" si="59"/>
        <v>0.010882403594771242</v>
      </c>
      <c r="N433" s="1">
        <v>37909</v>
      </c>
      <c r="O433" s="1">
        <v>38062</v>
      </c>
      <c r="P433">
        <f t="shared" si="57"/>
        <v>54.19086853063654</v>
      </c>
    </row>
    <row r="434" spans="1:16" ht="12.75">
      <c r="A434">
        <v>2004</v>
      </c>
      <c r="B434">
        <v>502</v>
      </c>
      <c r="C434">
        <v>106</v>
      </c>
      <c r="D434" s="8">
        <v>0.6460349696969697</v>
      </c>
      <c r="E434">
        <f t="shared" si="61"/>
        <v>0.11093095322542221</v>
      </c>
      <c r="F434" s="2">
        <v>91</v>
      </c>
      <c r="G434">
        <f t="shared" si="55"/>
        <v>0.007099285381285381</v>
      </c>
      <c r="H434">
        <f t="shared" si="56"/>
        <v>3.669612252223207</v>
      </c>
      <c r="I434" s="8">
        <v>17.17104466921592</v>
      </c>
      <c r="J434">
        <f t="shared" si="60"/>
        <v>2.3807703747769193</v>
      </c>
      <c r="K434" s="8">
        <v>35.428130577037486</v>
      </c>
      <c r="L434" s="8">
        <v>17.17104466921592</v>
      </c>
      <c r="M434">
        <f t="shared" si="59"/>
        <v>0.010767249494949496</v>
      </c>
      <c r="N434" s="1">
        <v>37909</v>
      </c>
      <c r="O434" s="1">
        <v>38062</v>
      </c>
      <c r="P434">
        <f t="shared" si="57"/>
        <v>56.90041195716837</v>
      </c>
    </row>
    <row r="435" spans="1:16" ht="12.75">
      <c r="A435">
        <v>2004</v>
      </c>
      <c r="B435">
        <v>502</v>
      </c>
      <c r="C435">
        <v>107</v>
      </c>
      <c r="D435" s="8">
        <v>0.7820401754385965</v>
      </c>
      <c r="E435">
        <f t="shared" si="61"/>
        <v>0.05767593736803359</v>
      </c>
      <c r="F435" s="2">
        <v>91</v>
      </c>
      <c r="G435">
        <f t="shared" si="55"/>
        <v>0.008593848081742819</v>
      </c>
      <c r="H435">
        <f t="shared" si="56"/>
        <v>5.532514296065892</v>
      </c>
      <c r="I435" s="8">
        <v>7.375060665609261</v>
      </c>
      <c r="J435">
        <f t="shared" si="60"/>
        <v>3.401100535395599</v>
      </c>
      <c r="K435" s="8">
        <v>50.61161511005355</v>
      </c>
      <c r="L435" s="8">
        <v>7.375060665609261</v>
      </c>
      <c r="M435">
        <f t="shared" si="59"/>
        <v>0.013034002923976608</v>
      </c>
      <c r="N435" s="1">
        <v>37909</v>
      </c>
      <c r="O435" s="1">
        <v>38062</v>
      </c>
      <c r="P435">
        <f t="shared" si="57"/>
        <v>81.28630279595481</v>
      </c>
    </row>
    <row r="436" spans="1:16" ht="12.75">
      <c r="A436">
        <v>2004</v>
      </c>
      <c r="B436">
        <v>502</v>
      </c>
      <c r="C436">
        <v>201</v>
      </c>
      <c r="D436" s="8">
        <v>0.38829494949494947</v>
      </c>
      <c r="E436">
        <f t="shared" si="61"/>
        <v>0.08341499854469138</v>
      </c>
      <c r="F436" s="2">
        <v>91</v>
      </c>
      <c r="G436">
        <f t="shared" si="55"/>
        <v>0.004266977466977467</v>
      </c>
      <c r="H436">
        <f t="shared" si="56"/>
        <v>1.6854810607955886</v>
      </c>
      <c r="I436" s="8">
        <v>21.48238050821631</v>
      </c>
      <c r="J436">
        <f t="shared" si="60"/>
        <v>1.5418322427126716</v>
      </c>
      <c r="K436" s="8">
        <v>22.943932183224277</v>
      </c>
      <c r="L436" s="8">
        <v>21.48238050821631</v>
      </c>
      <c r="M436">
        <f t="shared" si="59"/>
        <v>0.006471582491582491</v>
      </c>
      <c r="N436" s="1">
        <v>37909</v>
      </c>
      <c r="O436" s="1">
        <v>38062</v>
      </c>
      <c r="P436">
        <f t="shared" si="57"/>
        <v>36.849790600832854</v>
      </c>
    </row>
    <row r="437" spans="1:16" ht="12.75">
      <c r="A437">
        <v>2004</v>
      </c>
      <c r="B437">
        <v>502</v>
      </c>
      <c r="C437">
        <v>202</v>
      </c>
      <c r="D437" s="8">
        <v>0.48267720841959966</v>
      </c>
      <c r="E437">
        <f t="shared" si="61"/>
        <v>0.0954128646818213</v>
      </c>
      <c r="F437" s="2">
        <v>91</v>
      </c>
      <c r="G437">
        <f t="shared" si="55"/>
        <v>0.005304145147468128</v>
      </c>
      <c r="H437">
        <f t="shared" si="56"/>
        <v>2.2410869213160516</v>
      </c>
      <c r="I437" s="8">
        <v>19.767426971376125</v>
      </c>
      <c r="J437">
        <f t="shared" si="60"/>
        <v>1.7685722784057116</v>
      </c>
      <c r="K437" s="8">
        <v>26.31803985722785</v>
      </c>
      <c r="L437" s="8">
        <v>19.767426971376125</v>
      </c>
      <c r="M437">
        <f t="shared" si="59"/>
        <v>0.00804462014032666</v>
      </c>
      <c r="N437" s="1">
        <v>37909</v>
      </c>
      <c r="O437" s="1">
        <v>38062</v>
      </c>
      <c r="P437">
        <f t="shared" si="57"/>
        <v>42.26887745389651</v>
      </c>
    </row>
    <row r="438" spans="1:16" ht="12.75">
      <c r="A438">
        <v>2004</v>
      </c>
      <c r="B438">
        <v>502</v>
      </c>
      <c r="C438">
        <v>203</v>
      </c>
      <c r="D438" s="8">
        <v>0.4344153594771241</v>
      </c>
      <c r="E438">
        <f t="shared" si="61"/>
        <v>0.10922537628235011</v>
      </c>
      <c r="F438" s="2">
        <v>91</v>
      </c>
      <c r="G438">
        <f t="shared" si="55"/>
        <v>0.004773795159089276</v>
      </c>
      <c r="H438">
        <f t="shared" si="56"/>
        <v>1.9372585189601523</v>
      </c>
      <c r="I438" s="8">
        <v>25.143074225970555</v>
      </c>
      <c r="J438">
        <f t="shared" si="60"/>
        <v>1.4171252230814995</v>
      </c>
      <c r="K438" s="8">
        <v>21.08817296252231</v>
      </c>
      <c r="L438" s="8">
        <v>25.143074225970555</v>
      </c>
      <c r="M438">
        <f t="shared" si="59"/>
        <v>0.007240255991285402</v>
      </c>
      <c r="N438" s="1">
        <v>37909</v>
      </c>
      <c r="O438" s="1">
        <v>38062</v>
      </c>
      <c r="P438">
        <f t="shared" si="57"/>
        <v>33.86929283164783</v>
      </c>
    </row>
    <row r="439" spans="1:16" ht="12.75">
      <c r="A439">
        <v>2004</v>
      </c>
      <c r="B439">
        <v>502</v>
      </c>
      <c r="C439">
        <v>204</v>
      </c>
      <c r="D439" s="8">
        <v>0.5227644335511982</v>
      </c>
      <c r="E439">
        <f t="shared" si="61"/>
        <v>0.09849508480182954</v>
      </c>
      <c r="F439" s="2">
        <v>91</v>
      </c>
      <c r="G439">
        <f t="shared" si="55"/>
        <v>0.005744664104958222</v>
      </c>
      <c r="H439">
        <f t="shared" si="56"/>
        <v>2.529373234204805</v>
      </c>
      <c r="I439" s="8">
        <v>18.841198536163077</v>
      </c>
      <c r="J439">
        <f t="shared" si="60"/>
        <v>1.6552022605591912</v>
      </c>
      <c r="K439" s="8">
        <v>24.630986020226057</v>
      </c>
      <c r="L439" s="8">
        <v>18.841198536163077</v>
      </c>
      <c r="M439">
        <f t="shared" si="59"/>
        <v>0.008712740559186636</v>
      </c>
      <c r="N439" s="1">
        <v>37909</v>
      </c>
      <c r="O439" s="1">
        <v>38062</v>
      </c>
      <c r="P439">
        <f t="shared" si="57"/>
        <v>39.55933402736467</v>
      </c>
    </row>
    <row r="440" spans="1:16" ht="12.75">
      <c r="A440">
        <v>2004</v>
      </c>
      <c r="B440">
        <v>502</v>
      </c>
      <c r="C440">
        <v>205</v>
      </c>
      <c r="D440" s="8">
        <v>0.790020909090909</v>
      </c>
      <c r="E440">
        <f t="shared" si="61"/>
        <v>0.0793961955967968</v>
      </c>
      <c r="F440" s="2">
        <v>91</v>
      </c>
      <c r="G440">
        <f t="shared" si="55"/>
        <v>0.00868154845154845</v>
      </c>
      <c r="H440">
        <f t="shared" si="56"/>
        <v>5.667418191028849</v>
      </c>
      <c r="I440" s="8">
        <v>10.049885349004166</v>
      </c>
      <c r="J440">
        <f t="shared" si="60"/>
        <v>3.2423825104104704</v>
      </c>
      <c r="K440" s="8">
        <v>48.249739738251044</v>
      </c>
      <c r="L440" s="8">
        <v>10.049885349004166</v>
      </c>
      <c r="M440">
        <f t="shared" si="59"/>
        <v>0.01316701515151515</v>
      </c>
      <c r="N440" s="1">
        <v>37909</v>
      </c>
      <c r="O440" s="1">
        <v>38062</v>
      </c>
      <c r="P440">
        <f t="shared" si="57"/>
        <v>77.49294199881024</v>
      </c>
    </row>
    <row r="441" spans="1:16" ht="12.75">
      <c r="A441">
        <v>2004</v>
      </c>
      <c r="B441">
        <v>502</v>
      </c>
      <c r="C441">
        <v>206</v>
      </c>
      <c r="D441" s="8">
        <v>0.8070461962095875</v>
      </c>
      <c r="E441">
        <f t="shared" si="61"/>
        <v>0.05786466947316069</v>
      </c>
      <c r="F441" s="2">
        <v>91</v>
      </c>
      <c r="G441">
        <f t="shared" si="55"/>
        <v>0.008868639518786676</v>
      </c>
      <c r="H441">
        <f t="shared" si="56"/>
        <v>5.966303668886932</v>
      </c>
      <c r="I441" s="8">
        <v>7.169932742999188</v>
      </c>
      <c r="J441">
        <f t="shared" si="60"/>
        <v>2.924946460440215</v>
      </c>
      <c r="K441" s="8">
        <v>43.52598899464605</v>
      </c>
      <c r="L441" s="8">
        <v>7.169932742999188</v>
      </c>
      <c r="M441">
        <f t="shared" si="59"/>
        <v>0.013450769936826458</v>
      </c>
      <c r="N441" s="1">
        <v>37909</v>
      </c>
      <c r="O441" s="1">
        <v>38062</v>
      </c>
      <c r="P441">
        <f t="shared" si="57"/>
        <v>69.90622040452115</v>
      </c>
    </row>
    <row r="442" spans="1:16" ht="12.75">
      <c r="A442">
        <v>2004</v>
      </c>
      <c r="B442">
        <v>502</v>
      </c>
      <c r="C442">
        <v>207</v>
      </c>
      <c r="D442" s="8">
        <v>0.8125590017825312</v>
      </c>
      <c r="E442">
        <f t="shared" si="61"/>
        <v>0.056094108103419374</v>
      </c>
      <c r="F442" s="2">
        <v>91</v>
      </c>
      <c r="G442">
        <f t="shared" si="55"/>
        <v>0.008929219799808034</v>
      </c>
      <c r="H442">
        <f t="shared" si="56"/>
        <v>6.066422078722269</v>
      </c>
      <c r="I442" s="8">
        <v>6.903388920726287</v>
      </c>
      <c r="J442">
        <f t="shared" si="60"/>
        <v>3.775221594289115</v>
      </c>
      <c r="K442" s="8">
        <v>56.17889277215944</v>
      </c>
      <c r="L442" s="8">
        <v>6.903388920726287</v>
      </c>
      <c r="M442">
        <f t="shared" si="59"/>
        <v>0.013542650029708853</v>
      </c>
      <c r="N442" s="1">
        <v>37909</v>
      </c>
      <c r="O442" s="1">
        <v>38062</v>
      </c>
      <c r="P442">
        <f t="shared" si="57"/>
        <v>90.22779610350985</v>
      </c>
    </row>
    <row r="443" spans="1:16" ht="12.75">
      <c r="A443">
        <v>2004</v>
      </c>
      <c r="B443">
        <v>502</v>
      </c>
      <c r="C443">
        <v>301</v>
      </c>
      <c r="D443" s="8">
        <v>0.4403916666666667</v>
      </c>
      <c r="E443">
        <f t="shared" si="61"/>
        <v>0.10077328448821642</v>
      </c>
      <c r="F443" s="2">
        <v>91</v>
      </c>
      <c r="G443">
        <f t="shared" si="55"/>
        <v>0.004839468864468865</v>
      </c>
      <c r="H443">
        <f t="shared" si="56"/>
        <v>1.9725249172354076</v>
      </c>
      <c r="I443" s="8">
        <v>22.88265017614239</v>
      </c>
      <c r="J443">
        <f t="shared" si="60"/>
        <v>1.4171252230814995</v>
      </c>
      <c r="K443" s="8">
        <v>21.08817296252231</v>
      </c>
      <c r="L443" s="8">
        <v>22.88265017614239</v>
      </c>
      <c r="M443">
        <f t="shared" si="59"/>
        <v>0.007339861111111111</v>
      </c>
      <c r="N443" s="1">
        <v>37909</v>
      </c>
      <c r="O443" s="1">
        <v>38062</v>
      </c>
      <c r="P443">
        <f t="shared" si="57"/>
        <v>33.86929283164783</v>
      </c>
    </row>
    <row r="444" spans="1:16" ht="12.75">
      <c r="A444">
        <v>2004</v>
      </c>
      <c r="B444">
        <v>502</v>
      </c>
      <c r="C444">
        <v>302</v>
      </c>
      <c r="D444" s="8">
        <v>0.3932471521942111</v>
      </c>
      <c r="E444">
        <f t="shared" si="61"/>
        <v>0.10418834743634718</v>
      </c>
      <c r="F444" s="2">
        <v>91</v>
      </c>
      <c r="G444">
        <f t="shared" si="55"/>
        <v>0.004321397276859463</v>
      </c>
      <c r="H444">
        <f t="shared" si="56"/>
        <v>1.7108667968950066</v>
      </c>
      <c r="I444" s="8">
        <v>26.494367945198032</v>
      </c>
      <c r="J444">
        <f t="shared" si="60"/>
        <v>1.0203301606186796</v>
      </c>
      <c r="K444" s="8">
        <v>15.183484533016063</v>
      </c>
      <c r="L444" s="8">
        <v>26.494367945198032</v>
      </c>
      <c r="M444">
        <f t="shared" si="59"/>
        <v>0.006554119203236852</v>
      </c>
      <c r="N444" s="1">
        <v>37909</v>
      </c>
      <c r="O444" s="1">
        <v>38062</v>
      </c>
      <c r="P444">
        <f t="shared" si="57"/>
        <v>24.385890838786445</v>
      </c>
    </row>
    <row r="445" spans="1:16" ht="12.75">
      <c r="A445">
        <v>2004</v>
      </c>
      <c r="B445">
        <v>502</v>
      </c>
      <c r="C445">
        <v>303</v>
      </c>
      <c r="D445" s="8">
        <v>0.665037313089487</v>
      </c>
      <c r="E445">
        <f t="shared" si="61"/>
        <v>0.08561956726756853</v>
      </c>
      <c r="F445" s="2">
        <v>91</v>
      </c>
      <c r="G445">
        <f t="shared" si="55"/>
        <v>0.0073081023416427145</v>
      </c>
      <c r="H445">
        <f t="shared" si="56"/>
        <v>3.8862629791598113</v>
      </c>
      <c r="I445" s="8">
        <v>12.87440051593731</v>
      </c>
      <c r="J445">
        <f t="shared" si="60"/>
        <v>2.4034443783462236</v>
      </c>
      <c r="K445" s="8">
        <v>35.76554134443784</v>
      </c>
      <c r="L445" s="8">
        <v>12.87440051593731</v>
      </c>
      <c r="M445">
        <f t="shared" si="59"/>
        <v>0.011083955218158116</v>
      </c>
      <c r="N445" s="1">
        <v>37909</v>
      </c>
      <c r="O445" s="1">
        <v>38062</v>
      </c>
      <c r="P445">
        <f t="shared" si="57"/>
        <v>57.44232064247474</v>
      </c>
    </row>
    <row r="446" spans="1:16" ht="12.75">
      <c r="A446">
        <v>2004</v>
      </c>
      <c r="B446">
        <v>502</v>
      </c>
      <c r="C446">
        <v>304</v>
      </c>
      <c r="D446" s="8">
        <v>0.6792926470588236</v>
      </c>
      <c r="E446">
        <f t="shared" si="61"/>
        <v>0.08502356595436585</v>
      </c>
      <c r="F446" s="2">
        <v>91</v>
      </c>
      <c r="G446">
        <f t="shared" si="55"/>
        <v>0.007464754363283776</v>
      </c>
      <c r="H446">
        <f t="shared" si="56"/>
        <v>4.057148279042037</v>
      </c>
      <c r="I446" s="8">
        <v>12.516485541614173</v>
      </c>
      <c r="J446">
        <f t="shared" si="60"/>
        <v>2.49414039262344</v>
      </c>
      <c r="K446" s="8">
        <v>37.11518441403928</v>
      </c>
      <c r="L446" s="8">
        <v>12.516485541614173</v>
      </c>
      <c r="M446">
        <f t="shared" si="59"/>
        <v>0.01132154411764706</v>
      </c>
      <c r="N446" s="1">
        <v>37909</v>
      </c>
      <c r="O446" s="1">
        <v>38062</v>
      </c>
      <c r="P446">
        <f t="shared" si="57"/>
        <v>59.60995538370021</v>
      </c>
    </row>
    <row r="447" spans="1:16" ht="12.75">
      <c r="A447">
        <v>2004</v>
      </c>
      <c r="B447">
        <v>502</v>
      </c>
      <c r="C447">
        <v>305</v>
      </c>
      <c r="D447" s="8">
        <v>0.7630518686868687</v>
      </c>
      <c r="E447">
        <f t="shared" si="61"/>
        <v>0.05728838924994597</v>
      </c>
      <c r="F447" s="2">
        <v>91</v>
      </c>
      <c r="G447">
        <f t="shared" si="55"/>
        <v>0.00838518537018537</v>
      </c>
      <c r="H447">
        <f t="shared" si="56"/>
        <v>5.224309991516579</v>
      </c>
      <c r="I447" s="8">
        <v>7.50779751690186</v>
      </c>
      <c r="J447">
        <f t="shared" si="60"/>
        <v>4.1493426531826305</v>
      </c>
      <c r="K447" s="8">
        <v>61.74617043426533</v>
      </c>
      <c r="L447" s="8">
        <v>7.50779751690186</v>
      </c>
      <c r="M447">
        <f t="shared" si="59"/>
        <v>0.012717531144781144</v>
      </c>
      <c r="N447" s="1">
        <v>37909</v>
      </c>
      <c r="O447" s="1">
        <v>38062</v>
      </c>
      <c r="P447">
        <f t="shared" si="57"/>
        <v>99.16928941106488</v>
      </c>
    </row>
    <row r="448" spans="1:16" ht="12.75">
      <c r="A448">
        <v>2004</v>
      </c>
      <c r="B448">
        <v>502</v>
      </c>
      <c r="C448">
        <v>306</v>
      </c>
      <c r="D448" s="8">
        <v>0.7898497354497355</v>
      </c>
      <c r="E448">
        <f t="shared" si="61"/>
        <v>0.06922420195237237</v>
      </c>
      <c r="F448" s="2">
        <v>91</v>
      </c>
      <c r="G448">
        <f t="shared" si="55"/>
        <v>0.008679667422524566</v>
      </c>
      <c r="H448">
        <f t="shared" si="56"/>
        <v>5.664490486687525</v>
      </c>
      <c r="I448" s="8">
        <v>8.764224237279329</v>
      </c>
      <c r="J448">
        <f t="shared" si="60"/>
        <v>4.228701665675194</v>
      </c>
      <c r="K448" s="8">
        <v>62.92710812016657</v>
      </c>
      <c r="L448" s="8">
        <v>8.764224237279329</v>
      </c>
      <c r="M448">
        <f t="shared" si="59"/>
        <v>0.013164162257495591</v>
      </c>
      <c r="N448" s="1">
        <v>37909</v>
      </c>
      <c r="O448" s="1">
        <v>38062</v>
      </c>
      <c r="P448">
        <f t="shared" si="57"/>
        <v>101.06596980963714</v>
      </c>
    </row>
    <row r="449" spans="1:16" ht="12.75">
      <c r="A449">
        <v>2004</v>
      </c>
      <c r="B449">
        <v>502</v>
      </c>
      <c r="C449">
        <v>307</v>
      </c>
      <c r="D449" s="8">
        <v>0.8384729847494553</v>
      </c>
      <c r="E449">
        <f t="shared" si="61"/>
        <v>0.0417479179449843</v>
      </c>
      <c r="F449" s="2">
        <v>91</v>
      </c>
      <c r="G449">
        <f t="shared" si="55"/>
        <v>0.009213988843400607</v>
      </c>
      <c r="H449">
        <f t="shared" si="56"/>
        <v>6.560029134511526</v>
      </c>
      <c r="I449" s="8">
        <v>4.979041508112396</v>
      </c>
      <c r="J449">
        <f t="shared" si="60"/>
        <v>3.5711555621653788</v>
      </c>
      <c r="K449" s="8">
        <v>53.142195865556225</v>
      </c>
      <c r="L449" s="8">
        <v>4.979041508112396</v>
      </c>
      <c r="M449">
        <f t="shared" si="59"/>
        <v>0.013974549745824256</v>
      </c>
      <c r="N449" s="1">
        <v>37909</v>
      </c>
      <c r="O449" s="1">
        <v>38062</v>
      </c>
      <c r="P449">
        <f t="shared" si="57"/>
        <v>85.35061793575255</v>
      </c>
    </row>
    <row r="450" spans="1:16" ht="12.75">
      <c r="A450">
        <v>2004</v>
      </c>
      <c r="B450">
        <v>502</v>
      </c>
      <c r="C450">
        <v>401</v>
      </c>
      <c r="D450" s="8">
        <v>0.5031843786549708</v>
      </c>
      <c r="E450">
        <f t="shared" si="61"/>
        <v>0.08876575175319634</v>
      </c>
      <c r="F450" s="2">
        <v>91</v>
      </c>
      <c r="G450">
        <f t="shared" si="55"/>
        <v>0.0055294986665381405</v>
      </c>
      <c r="H450">
        <f t="shared" si="56"/>
        <v>2.384204659438899</v>
      </c>
      <c r="I450" s="8">
        <v>17.640800374302213</v>
      </c>
      <c r="J450">
        <f t="shared" si="60"/>
        <v>2.086008328375968</v>
      </c>
      <c r="K450" s="8">
        <v>31.041790600832847</v>
      </c>
      <c r="L450" s="8">
        <v>17.640800374302213</v>
      </c>
      <c r="M450">
        <f t="shared" si="59"/>
        <v>0.008386406310916179</v>
      </c>
      <c r="N450" s="1">
        <v>37909</v>
      </c>
      <c r="O450" s="1">
        <v>38062</v>
      </c>
      <c r="P450">
        <f t="shared" si="57"/>
        <v>49.85559904818563</v>
      </c>
    </row>
    <row r="451" spans="1:16" ht="12.75">
      <c r="A451">
        <v>2004</v>
      </c>
      <c r="B451">
        <v>502</v>
      </c>
      <c r="C451">
        <v>402</v>
      </c>
      <c r="D451" s="8">
        <v>0.523747225088866</v>
      </c>
      <c r="E451">
        <f t="shared" si="61"/>
        <v>0.11417843257527124</v>
      </c>
      <c r="F451" s="2">
        <v>91</v>
      </c>
      <c r="G451">
        <f t="shared" si="55"/>
        <v>0.00575546401196556</v>
      </c>
      <c r="H451">
        <f t="shared" si="56"/>
        <v>2.5368883551000727</v>
      </c>
      <c r="I451" s="8">
        <v>21.80029355876744</v>
      </c>
      <c r="J451">
        <f t="shared" si="60"/>
        <v>1.5645062462819754</v>
      </c>
      <c r="K451" s="8">
        <v>23.28134295062463</v>
      </c>
      <c r="L451" s="8">
        <v>21.80029355876744</v>
      </c>
      <c r="M451">
        <f t="shared" si="59"/>
        <v>0.008729120418147766</v>
      </c>
      <c r="N451" s="1">
        <v>37909</v>
      </c>
      <c r="O451" s="1">
        <v>38062</v>
      </c>
      <c r="P451">
        <f t="shared" si="57"/>
        <v>37.391699286139215</v>
      </c>
    </row>
    <row r="452" spans="1:16" ht="12.75">
      <c r="A452">
        <v>2004</v>
      </c>
      <c r="B452">
        <v>502</v>
      </c>
      <c r="C452">
        <v>403</v>
      </c>
      <c r="D452" s="8">
        <v>0.5613235648148148</v>
      </c>
      <c r="E452">
        <f t="shared" si="61"/>
        <v>0.09511402621917486</v>
      </c>
      <c r="F452" s="2">
        <v>91</v>
      </c>
      <c r="G452">
        <f t="shared" si="55"/>
        <v>0.006168390822140823</v>
      </c>
      <c r="H452">
        <f t="shared" si="56"/>
        <v>2.8416056659482476</v>
      </c>
      <c r="I452" s="8">
        <v>16.94459883410627</v>
      </c>
      <c r="J452">
        <f t="shared" si="60"/>
        <v>1.4738102320047595</v>
      </c>
      <c r="K452" s="8">
        <v>21.931699881023203</v>
      </c>
      <c r="L452" s="8">
        <v>16.94459883410627</v>
      </c>
      <c r="M452">
        <f t="shared" si="59"/>
        <v>0.00935539274691358</v>
      </c>
      <c r="N452" s="1">
        <v>37909</v>
      </c>
      <c r="O452" s="1">
        <v>38062</v>
      </c>
      <c r="P452">
        <f t="shared" si="57"/>
        <v>35.22406454491375</v>
      </c>
    </row>
    <row r="453" spans="1:16" ht="12.75">
      <c r="A453">
        <v>2004</v>
      </c>
      <c r="B453">
        <v>502</v>
      </c>
      <c r="C453">
        <v>404</v>
      </c>
      <c r="D453" s="8">
        <v>0.7165637626262628</v>
      </c>
      <c r="E453">
        <f t="shared" si="61"/>
        <v>0.1283640664535038</v>
      </c>
      <c r="F453" s="2">
        <v>91</v>
      </c>
      <c r="G453">
        <f t="shared" si="55"/>
        <v>0.007874327061827063</v>
      </c>
      <c r="H453">
        <f t="shared" si="56"/>
        <v>4.540285759912247</v>
      </c>
      <c r="I453" s="8">
        <v>17.913837281282458</v>
      </c>
      <c r="J453">
        <f t="shared" si="60"/>
        <v>2.4034443783462236</v>
      </c>
      <c r="K453" s="8">
        <v>35.76554134443784</v>
      </c>
      <c r="L453" s="8">
        <v>17.913837281282458</v>
      </c>
      <c r="M453">
        <f t="shared" si="59"/>
        <v>0.01194272937710438</v>
      </c>
      <c r="N453" s="1">
        <v>37909</v>
      </c>
      <c r="O453" s="1">
        <v>38062</v>
      </c>
      <c r="P453">
        <f t="shared" si="57"/>
        <v>57.44232064247474</v>
      </c>
    </row>
    <row r="454" spans="1:16" ht="12.75">
      <c r="A454">
        <v>2004</v>
      </c>
      <c r="B454">
        <v>502</v>
      </c>
      <c r="C454">
        <v>405</v>
      </c>
      <c r="D454" s="8">
        <v>0.7896524210526316</v>
      </c>
      <c r="E454">
        <f t="shared" si="61"/>
        <v>0.09634497215973312</v>
      </c>
      <c r="F454" s="2">
        <v>91</v>
      </c>
      <c r="G454">
        <f t="shared" si="55"/>
        <v>0.0086774991324465</v>
      </c>
      <c r="H454">
        <f t="shared" si="56"/>
        <v>5.661117554880391</v>
      </c>
      <c r="I454" s="8">
        <v>12.200934182067376</v>
      </c>
      <c r="J454">
        <f t="shared" si="60"/>
        <v>3.2083715050565154</v>
      </c>
      <c r="K454" s="8">
        <v>47.743623587150516</v>
      </c>
      <c r="L454" s="8">
        <v>12.200934182067376</v>
      </c>
      <c r="M454">
        <f t="shared" si="59"/>
        <v>0.013160873684210527</v>
      </c>
      <c r="N454" s="1">
        <v>37909</v>
      </c>
      <c r="O454" s="1">
        <v>38062</v>
      </c>
      <c r="P454">
        <f t="shared" si="57"/>
        <v>76.68007897085072</v>
      </c>
    </row>
    <row r="455" spans="1:16" ht="12.75">
      <c r="A455">
        <v>2004</v>
      </c>
      <c r="B455">
        <v>502</v>
      </c>
      <c r="C455">
        <v>406</v>
      </c>
      <c r="D455" s="8">
        <v>0.8342865757575758</v>
      </c>
      <c r="E455">
        <f t="shared" si="61"/>
        <v>0.037185663277027034</v>
      </c>
      <c r="F455" s="2">
        <v>91</v>
      </c>
      <c r="G455">
        <f aca="true" t="shared" si="62" ref="G455:G518">D455/F455</f>
        <v>0.009167984348984349</v>
      </c>
      <c r="H455">
        <f aca="true" t="shared" si="63" ref="H455:H518">0.522*EXP(274.7*G455)</f>
        <v>6.4776488294776575</v>
      </c>
      <c r="I455" s="8">
        <v>4.457181064343569</v>
      </c>
      <c r="J455">
        <f t="shared" si="60"/>
        <v>2.868261451516955</v>
      </c>
      <c r="K455" s="8">
        <v>42.68246207614516</v>
      </c>
      <c r="L455" s="8">
        <v>4.457181064343569</v>
      </c>
      <c r="M455">
        <f t="shared" si="59"/>
        <v>0.013904776262626263</v>
      </c>
      <c r="N455" s="1">
        <v>37909</v>
      </c>
      <c r="O455" s="1">
        <v>38062</v>
      </c>
      <c r="P455">
        <f aca="true" t="shared" si="64" ref="P455:P519">(J455*1000*0.0239)</f>
        <v>68.55144869125522</v>
      </c>
    </row>
    <row r="456" spans="1:16" ht="12.75">
      <c r="A456">
        <v>2004</v>
      </c>
      <c r="B456">
        <v>502</v>
      </c>
      <c r="C456">
        <v>407</v>
      </c>
      <c r="D456" s="8">
        <v>0.828194</v>
      </c>
      <c r="E456">
        <f t="shared" si="61"/>
        <v>0.0454134478030335</v>
      </c>
      <c r="F456" s="2">
        <v>91</v>
      </c>
      <c r="G456">
        <f t="shared" si="62"/>
        <v>0.009101032967032966</v>
      </c>
      <c r="H456">
        <f t="shared" si="63"/>
        <v>6.3596037054349965</v>
      </c>
      <c r="I456" s="8">
        <v>5.4834311529706214</v>
      </c>
      <c r="J456">
        <f t="shared" si="60"/>
        <v>2.902272456870911</v>
      </c>
      <c r="K456" s="8">
        <v>43.18857822724569</v>
      </c>
      <c r="L456" s="8">
        <v>5.4834311529706214</v>
      </c>
      <c r="M456">
        <f t="shared" si="59"/>
        <v>0.013803233333333333</v>
      </c>
      <c r="N456" s="1">
        <v>37909</v>
      </c>
      <c r="O456" s="1">
        <v>38062</v>
      </c>
      <c r="P456">
        <f t="shared" si="64"/>
        <v>69.36431171921477</v>
      </c>
    </row>
    <row r="457" spans="1:16" ht="12.75">
      <c r="A457">
        <v>2004</v>
      </c>
      <c r="B457">
        <v>222</v>
      </c>
      <c r="C457">
        <v>101</v>
      </c>
      <c r="D457" s="8">
        <v>0.46115835275835276</v>
      </c>
      <c r="E457">
        <f t="shared" si="61"/>
        <v>0.04576325633551591</v>
      </c>
      <c r="F457" s="2">
        <v>102</v>
      </c>
      <c r="G457">
        <f t="shared" si="62"/>
        <v>0.004521160321160321</v>
      </c>
      <c r="H457">
        <f t="shared" si="63"/>
        <v>1.8073741555170404</v>
      </c>
      <c r="I457" s="8">
        <v>9.923544930236986</v>
      </c>
      <c r="J457">
        <f t="shared" si="60"/>
        <v>1.5645062462819754</v>
      </c>
      <c r="K457" s="8">
        <v>23.28134295062463</v>
      </c>
      <c r="L457" s="8">
        <v>9.923544930236986</v>
      </c>
      <c r="M457">
        <f t="shared" si="59"/>
        <v>0.007685972545972546</v>
      </c>
      <c r="N457" s="1">
        <v>37900</v>
      </c>
      <c r="O457" s="1">
        <v>38055</v>
      </c>
      <c r="P457">
        <f t="shared" si="64"/>
        <v>37.391699286139215</v>
      </c>
    </row>
    <row r="458" spans="1:16" ht="12.75">
      <c r="A458">
        <v>2004</v>
      </c>
      <c r="B458">
        <v>222</v>
      </c>
      <c r="C458">
        <v>102</v>
      </c>
      <c r="D458" s="8">
        <v>0.6413723232323233</v>
      </c>
      <c r="E458">
        <f t="shared" si="61"/>
        <v>0.06687052149321061</v>
      </c>
      <c r="F458" s="2">
        <v>102</v>
      </c>
      <c r="G458">
        <f t="shared" si="62"/>
        <v>0.006287963953258071</v>
      </c>
      <c r="H458">
        <f t="shared" si="63"/>
        <v>2.936492984357667</v>
      </c>
      <c r="I458" s="8">
        <v>10.426162631434318</v>
      </c>
      <c r="J458">
        <f t="shared" si="60"/>
        <v>2.2447263533610955</v>
      </c>
      <c r="K458" s="8">
        <v>33.403665972635345</v>
      </c>
      <c r="L458" s="8">
        <v>10.426162631434318</v>
      </c>
      <c r="M458">
        <f t="shared" si="59"/>
        <v>0.01068953872053872</v>
      </c>
      <c r="N458" s="1">
        <v>37900</v>
      </c>
      <c r="O458" s="1">
        <v>38055</v>
      </c>
      <c r="P458">
        <f t="shared" si="64"/>
        <v>53.64895984533018</v>
      </c>
    </row>
    <row r="459" spans="1:16" ht="12.75">
      <c r="A459">
        <v>2004</v>
      </c>
      <c r="B459">
        <v>222</v>
      </c>
      <c r="C459">
        <v>103</v>
      </c>
      <c r="D459" s="8">
        <v>0.7504542735042735</v>
      </c>
      <c r="E459">
        <f t="shared" si="61"/>
        <v>0.03527332378994681</v>
      </c>
      <c r="F459" s="2">
        <v>102</v>
      </c>
      <c r="G459">
        <f t="shared" si="62"/>
        <v>0.007357394838277191</v>
      </c>
      <c r="H459">
        <f t="shared" si="63"/>
        <v>3.939243386458714</v>
      </c>
      <c r="I459" s="8">
        <v>4.700262898795518</v>
      </c>
      <c r="J459">
        <f t="shared" si="60"/>
        <v>1.9159533016061874</v>
      </c>
      <c r="K459" s="8">
        <v>28.511209845330164</v>
      </c>
      <c r="L459" s="8">
        <v>4.700262898795518</v>
      </c>
      <c r="M459">
        <f t="shared" si="59"/>
        <v>0.012507571225071226</v>
      </c>
      <c r="N459" s="1">
        <v>37900</v>
      </c>
      <c r="O459" s="1">
        <v>38055</v>
      </c>
      <c r="P459">
        <f t="shared" si="64"/>
        <v>45.79128390838788</v>
      </c>
    </row>
    <row r="460" spans="1:16" ht="12.75">
      <c r="A460">
        <v>2004</v>
      </c>
      <c r="B460">
        <v>222</v>
      </c>
      <c r="C460">
        <v>104</v>
      </c>
      <c r="D460" s="8">
        <v>0.7564608974358974</v>
      </c>
      <c r="E460">
        <f t="shared" si="61"/>
        <v>0.034601390144862174</v>
      </c>
      <c r="F460" s="2">
        <v>102</v>
      </c>
      <c r="G460">
        <f t="shared" si="62"/>
        <v>0.007416283308195073</v>
      </c>
      <c r="H460">
        <f t="shared" si="63"/>
        <v>4.0034854077941</v>
      </c>
      <c r="I460" s="8">
        <v>4.574114836886768</v>
      </c>
      <c r="J460">
        <f t="shared" si="60"/>
        <v>2.0746713265913153</v>
      </c>
      <c r="K460" s="8">
        <v>30.873085217132665</v>
      </c>
      <c r="L460" s="8">
        <v>4.574114836886768</v>
      </c>
      <c r="M460">
        <f t="shared" si="59"/>
        <v>0.012607681623931622</v>
      </c>
      <c r="N460" s="1">
        <v>37900</v>
      </c>
      <c r="O460" s="1">
        <v>38055</v>
      </c>
      <c r="P460">
        <f t="shared" si="64"/>
        <v>49.58464470553244</v>
      </c>
    </row>
    <row r="461" spans="1:16" ht="12.75">
      <c r="A461">
        <v>2004</v>
      </c>
      <c r="B461">
        <v>222</v>
      </c>
      <c r="C461">
        <v>110</v>
      </c>
      <c r="D461" s="8">
        <v>0.3337587912087912</v>
      </c>
      <c r="E461">
        <f t="shared" si="61"/>
        <v>0.06929007699654965</v>
      </c>
      <c r="F461" s="2">
        <v>102</v>
      </c>
      <c r="G461">
        <f t="shared" si="62"/>
        <v>0.003272145011850894</v>
      </c>
      <c r="H461">
        <f t="shared" si="63"/>
        <v>1.2824477335382725</v>
      </c>
      <c r="I461" s="8">
        <v>20.760524912496912</v>
      </c>
      <c r="J461">
        <f t="shared" si="60"/>
        <v>1.7005502676977995</v>
      </c>
      <c r="K461" s="8">
        <v>25.305807555026774</v>
      </c>
      <c r="L461" s="8">
        <v>20.760524912496912</v>
      </c>
      <c r="M461">
        <f t="shared" si="59"/>
        <v>0.00556264652014652</v>
      </c>
      <c r="N461" s="1">
        <v>37900</v>
      </c>
      <c r="O461" s="1">
        <v>38055</v>
      </c>
      <c r="P461">
        <f t="shared" si="64"/>
        <v>40.643151397977405</v>
      </c>
    </row>
    <row r="462" spans="1:16" ht="12.75">
      <c r="A462">
        <v>2004</v>
      </c>
      <c r="B462">
        <v>222</v>
      </c>
      <c r="C462">
        <v>201</v>
      </c>
      <c r="D462" s="8">
        <v>0.3457333333333333</v>
      </c>
      <c r="E462">
        <f t="shared" si="61"/>
        <v>0.03552238260422286</v>
      </c>
      <c r="F462" s="2">
        <v>102</v>
      </c>
      <c r="G462">
        <f t="shared" si="62"/>
        <v>0.0033895424836601303</v>
      </c>
      <c r="H462">
        <f t="shared" si="63"/>
        <v>1.3244796021046905</v>
      </c>
      <c r="I462" s="8">
        <v>10.274503259995043</v>
      </c>
      <c r="J462">
        <f t="shared" si="60"/>
        <v>1.3377662105889354</v>
      </c>
      <c r="K462" s="8">
        <v>19.90723527662106</v>
      </c>
      <c r="L462" s="8">
        <v>10.274503259995043</v>
      </c>
      <c r="M462">
        <f t="shared" si="59"/>
        <v>0.0057622222222222215</v>
      </c>
      <c r="N462" s="1">
        <v>37900</v>
      </c>
      <c r="O462" s="1">
        <v>38055</v>
      </c>
      <c r="P462">
        <f t="shared" si="64"/>
        <v>31.972612433075557</v>
      </c>
    </row>
    <row r="463" spans="1:16" ht="12.75">
      <c r="A463">
        <v>2004</v>
      </c>
      <c r="B463">
        <v>222</v>
      </c>
      <c r="C463">
        <v>202</v>
      </c>
      <c r="D463" s="8">
        <v>0.5949747863247863</v>
      </c>
      <c r="E463">
        <f t="shared" si="61"/>
        <v>0.04893577691612602</v>
      </c>
      <c r="F463" s="2">
        <v>102</v>
      </c>
      <c r="G463">
        <f t="shared" si="62"/>
        <v>0.005833086140439081</v>
      </c>
      <c r="H463">
        <f t="shared" si="63"/>
        <v>2.5915627488307806</v>
      </c>
      <c r="I463" s="8">
        <v>8.224848857614084</v>
      </c>
      <c r="J463">
        <f t="shared" si="60"/>
        <v>1.3377662105889354</v>
      </c>
      <c r="K463" s="8">
        <v>19.90723527662106</v>
      </c>
      <c r="L463" s="8">
        <v>8.224848857614084</v>
      </c>
      <c r="M463">
        <f t="shared" si="59"/>
        <v>0.009916246438746439</v>
      </c>
      <c r="N463" s="1">
        <v>37900</v>
      </c>
      <c r="O463" s="1">
        <v>38055</v>
      </c>
      <c r="P463">
        <f t="shared" si="64"/>
        <v>31.972612433075557</v>
      </c>
    </row>
    <row r="464" spans="1:16" ht="12.75">
      <c r="A464">
        <v>2004</v>
      </c>
      <c r="B464">
        <v>222</v>
      </c>
      <c r="C464">
        <v>203</v>
      </c>
      <c r="D464" s="8">
        <v>0.7350384126984126</v>
      </c>
      <c r="E464">
        <f t="shared" si="61"/>
        <v>0.04241187837550125</v>
      </c>
      <c r="F464" s="2">
        <v>102</v>
      </c>
      <c r="G464">
        <f t="shared" si="62"/>
        <v>0.007206258948023654</v>
      </c>
      <c r="H464">
        <f t="shared" si="63"/>
        <v>3.7790461704233236</v>
      </c>
      <c r="I464" s="8">
        <v>5.770022034603913</v>
      </c>
      <c r="J464">
        <f t="shared" si="60"/>
        <v>1.7118872694824516</v>
      </c>
      <c r="K464" s="8">
        <v>25.474512938726953</v>
      </c>
      <c r="L464" s="8">
        <v>5.770022034603913</v>
      </c>
      <c r="M464">
        <f t="shared" si="59"/>
        <v>0.01225064021164021</v>
      </c>
      <c r="N464" s="1">
        <v>37900</v>
      </c>
      <c r="O464" s="1">
        <v>38055</v>
      </c>
      <c r="P464">
        <f t="shared" si="64"/>
        <v>40.914105740630596</v>
      </c>
    </row>
    <row r="465" spans="1:16" ht="12.75">
      <c r="A465">
        <v>2004</v>
      </c>
      <c r="B465">
        <v>222</v>
      </c>
      <c r="C465">
        <v>204</v>
      </c>
      <c r="D465" s="8">
        <v>0.753634065934066</v>
      </c>
      <c r="E465">
        <f t="shared" si="61"/>
        <v>0.040473979326114566</v>
      </c>
      <c r="F465" s="2">
        <v>102</v>
      </c>
      <c r="G465">
        <f t="shared" si="62"/>
        <v>0.007388569273863392</v>
      </c>
      <c r="H465">
        <f t="shared" si="63"/>
        <v>3.973122416366012</v>
      </c>
      <c r="I465" s="8">
        <v>5.370508202273271</v>
      </c>
      <c r="J465">
        <f t="shared" si="60"/>
        <v>3.7525475907198107</v>
      </c>
      <c r="K465" s="8">
        <v>55.84148200475908</v>
      </c>
      <c r="L465" s="8">
        <v>5.370508202273271</v>
      </c>
      <c r="M465">
        <f t="shared" si="59"/>
        <v>0.012560567765567767</v>
      </c>
      <c r="N465" s="1">
        <v>37900</v>
      </c>
      <c r="O465" s="1">
        <v>38055</v>
      </c>
      <c r="P465">
        <f t="shared" si="64"/>
        <v>89.68588741820348</v>
      </c>
    </row>
    <row r="466" spans="1:16" ht="12.75">
      <c r="A466">
        <v>2004</v>
      </c>
      <c r="B466">
        <v>222</v>
      </c>
      <c r="C466">
        <v>210</v>
      </c>
      <c r="D466" s="8">
        <v>0.39972777777777774</v>
      </c>
      <c r="E466">
        <f t="shared" si="61"/>
        <v>0.04340806730424663</v>
      </c>
      <c r="F466" s="2">
        <v>102</v>
      </c>
      <c r="G466">
        <f t="shared" si="62"/>
        <v>0.0039188997821350754</v>
      </c>
      <c r="H466">
        <f t="shared" si="63"/>
        <v>1.5317855468606592</v>
      </c>
      <c r="I466" s="8">
        <v>10.85940725599977</v>
      </c>
      <c r="J466">
        <f t="shared" si="60"/>
        <v>1.5645062462819754</v>
      </c>
      <c r="K466" s="8">
        <v>23.28134295062463</v>
      </c>
      <c r="L466" s="8">
        <v>10.85940725599977</v>
      </c>
      <c r="M466">
        <f t="shared" si="59"/>
        <v>0.006662129629629629</v>
      </c>
      <c r="N466" s="1">
        <v>37900</v>
      </c>
      <c r="O466" s="1">
        <v>38055</v>
      </c>
      <c r="P466">
        <f t="shared" si="64"/>
        <v>37.391699286139215</v>
      </c>
    </row>
    <row r="467" spans="1:16" ht="12.75">
      <c r="A467">
        <v>2004</v>
      </c>
      <c r="B467">
        <v>222</v>
      </c>
      <c r="C467">
        <v>301</v>
      </c>
      <c r="D467" s="8">
        <v>0.4246320616883117</v>
      </c>
      <c r="E467">
        <f t="shared" si="61"/>
        <v>0.06087037117274865</v>
      </c>
      <c r="F467" s="2">
        <v>102</v>
      </c>
      <c r="G467">
        <f t="shared" si="62"/>
        <v>0.0041630594283167816</v>
      </c>
      <c r="H467">
        <f t="shared" si="63"/>
        <v>1.6380470906023505</v>
      </c>
      <c r="I467" s="8">
        <v>14.334850489322848</v>
      </c>
      <c r="J467">
        <f t="shared" si="60"/>
        <v>1.0996891731112435</v>
      </c>
      <c r="K467" s="8">
        <v>16.364422218917312</v>
      </c>
      <c r="L467" s="8">
        <v>14.334850489322848</v>
      </c>
      <c r="M467">
        <f t="shared" si="59"/>
        <v>0.007077201028138528</v>
      </c>
      <c r="N467" s="1">
        <v>37900</v>
      </c>
      <c r="O467" s="1">
        <v>38055</v>
      </c>
      <c r="P467">
        <f t="shared" si="64"/>
        <v>26.28257123735872</v>
      </c>
    </row>
    <row r="468" spans="1:16" ht="12.75">
      <c r="A468">
        <v>2004</v>
      </c>
      <c r="B468">
        <v>222</v>
      </c>
      <c r="C468">
        <v>302</v>
      </c>
      <c r="D468" s="8">
        <v>0.643826593137255</v>
      </c>
      <c r="E468">
        <f t="shared" si="61"/>
        <v>0.03966719057160013</v>
      </c>
      <c r="F468" s="2">
        <v>102</v>
      </c>
      <c r="G468">
        <f t="shared" si="62"/>
        <v>0.006312025422914265</v>
      </c>
      <c r="H468">
        <f t="shared" si="63"/>
        <v>2.9559665663188412</v>
      </c>
      <c r="I468" s="8">
        <v>6.16116062840909</v>
      </c>
      <c r="J468">
        <f t="shared" si="60"/>
        <v>1.847931290898275</v>
      </c>
      <c r="K468" s="8">
        <v>27.49897754312909</v>
      </c>
      <c r="L468" s="8">
        <v>6.16116062840909</v>
      </c>
      <c r="M468">
        <f t="shared" si="59"/>
        <v>0.01073044321895425</v>
      </c>
      <c r="N468" s="1">
        <v>37900</v>
      </c>
      <c r="O468" s="1">
        <v>38055</v>
      </c>
      <c r="P468">
        <f t="shared" si="64"/>
        <v>44.16555785246877</v>
      </c>
    </row>
    <row r="469" spans="1:16" ht="12.75">
      <c r="A469">
        <v>2004</v>
      </c>
      <c r="B469">
        <v>222</v>
      </c>
      <c r="C469">
        <v>303</v>
      </c>
      <c r="D469" s="8">
        <v>0.7483121323529413</v>
      </c>
      <c r="E469">
        <f t="shared" si="61"/>
        <v>0.039975230203657265</v>
      </c>
      <c r="F469" s="2">
        <v>102</v>
      </c>
      <c r="G469">
        <f t="shared" si="62"/>
        <v>0.007336393454440601</v>
      </c>
      <c r="H469">
        <f t="shared" si="63"/>
        <v>3.9165830033039053</v>
      </c>
      <c r="I469" s="8">
        <v>5.342052931570399</v>
      </c>
      <c r="J469">
        <f t="shared" si="60"/>
        <v>2.958957465794171</v>
      </c>
      <c r="K469" s="8">
        <v>44.032105145746584</v>
      </c>
      <c r="L469" s="8">
        <v>5.342052931570399</v>
      </c>
      <c r="M469">
        <f t="shared" si="59"/>
        <v>0.012471868872549021</v>
      </c>
      <c r="N469" s="1">
        <v>37900</v>
      </c>
      <c r="O469" s="1">
        <v>38055</v>
      </c>
      <c r="P469">
        <f t="shared" si="64"/>
        <v>70.7190834324807</v>
      </c>
    </row>
    <row r="470" spans="1:15" ht="12.75">
      <c r="A470">
        <v>2004</v>
      </c>
      <c r="B470">
        <v>222</v>
      </c>
      <c r="C470">
        <v>304</v>
      </c>
      <c r="D470" s="8">
        <v>0.6127422932330827</v>
      </c>
      <c r="E470">
        <f t="shared" si="61"/>
        <v>0.07941575809254363</v>
      </c>
      <c r="F470" s="2">
        <v>102</v>
      </c>
      <c r="G470">
        <f t="shared" si="62"/>
        <v>0.006007277384638065</v>
      </c>
      <c r="H470">
        <f t="shared" si="63"/>
        <v>2.718584679485875</v>
      </c>
      <c r="I470" s="8">
        <v>12.960711047627074</v>
      </c>
      <c r="K470" s="8"/>
      <c r="L470" s="8">
        <v>12.960711047627074</v>
      </c>
      <c r="M470">
        <f t="shared" si="59"/>
        <v>0.010212371553884712</v>
      </c>
      <c r="N470" s="1">
        <v>37900</v>
      </c>
      <c r="O470" s="1">
        <v>38055</v>
      </c>
    </row>
    <row r="471" spans="1:16" ht="12.75">
      <c r="A471">
        <v>2004</v>
      </c>
      <c r="B471">
        <v>222</v>
      </c>
      <c r="C471">
        <v>310</v>
      </c>
      <c r="D471" s="8">
        <v>0.3697571759259259</v>
      </c>
      <c r="E471">
        <f t="shared" si="61"/>
        <v>0.0836312598455657</v>
      </c>
      <c r="F471" s="2">
        <v>102</v>
      </c>
      <c r="G471">
        <f t="shared" si="62"/>
        <v>0.0036250703522149597</v>
      </c>
      <c r="H471">
        <f t="shared" si="63"/>
        <v>1.4130056957460349</v>
      </c>
      <c r="I471" s="8">
        <v>22.61788689729708</v>
      </c>
      <c r="J471">
        <f t="shared" si="60"/>
        <v>1.043004164187984</v>
      </c>
      <c r="K471" s="8">
        <v>15.520895300416424</v>
      </c>
      <c r="L471" s="8">
        <v>22.61788689729708</v>
      </c>
      <c r="M471">
        <f t="shared" si="59"/>
        <v>0.006162619598765432</v>
      </c>
      <c r="N471" s="1">
        <v>37900</v>
      </c>
      <c r="O471" s="1">
        <v>38055</v>
      </c>
      <c r="P471">
        <f t="shared" si="64"/>
        <v>24.927799524092816</v>
      </c>
    </row>
    <row r="472" spans="1:16" ht="12.75">
      <c r="A472">
        <v>2004</v>
      </c>
      <c r="B472">
        <v>222</v>
      </c>
      <c r="C472">
        <v>401</v>
      </c>
      <c r="D472" s="8">
        <v>0.39209841269841267</v>
      </c>
      <c r="E472">
        <f t="shared" si="61"/>
        <v>0.04593011943782783</v>
      </c>
      <c r="F472" s="2">
        <v>102</v>
      </c>
      <c r="G472">
        <f t="shared" si="62"/>
        <v>0.0038441020852785558</v>
      </c>
      <c r="H472">
        <f t="shared" si="63"/>
        <v>1.5006331990369421</v>
      </c>
      <c r="I472" s="8">
        <v>11.713926389484149</v>
      </c>
      <c r="J472">
        <f t="shared" si="60"/>
        <v>1.0996891731112435</v>
      </c>
      <c r="K472" s="8">
        <v>16.364422218917312</v>
      </c>
      <c r="L472" s="8">
        <v>11.713926389484149</v>
      </c>
      <c r="M472">
        <f aca="true" t="shared" si="65" ref="M472:M518">D472/60</f>
        <v>0.006534973544973544</v>
      </c>
      <c r="N472" s="1">
        <v>37900</v>
      </c>
      <c r="O472" s="1">
        <v>38055</v>
      </c>
      <c r="P472">
        <f t="shared" si="64"/>
        <v>26.28257123735872</v>
      </c>
    </row>
    <row r="473" spans="1:16" ht="12.75">
      <c r="A473">
        <v>2004</v>
      </c>
      <c r="B473">
        <v>222</v>
      </c>
      <c r="C473">
        <v>402</v>
      </c>
      <c r="D473" s="8">
        <v>0.6442404166666665</v>
      </c>
      <c r="E473">
        <f t="shared" si="61"/>
        <v>0.02983886859678951</v>
      </c>
      <c r="F473" s="2">
        <v>102</v>
      </c>
      <c r="G473">
        <f t="shared" si="62"/>
        <v>0.006316082516339868</v>
      </c>
      <c r="H473">
        <f t="shared" si="63"/>
        <v>2.9592627789189807</v>
      </c>
      <c r="I473" s="8">
        <v>4.631635616898637</v>
      </c>
      <c r="J473">
        <f t="shared" si="60"/>
        <v>1.5985172516359312</v>
      </c>
      <c r="K473" s="8">
        <v>23.787459101725165</v>
      </c>
      <c r="L473" s="8">
        <v>4.631635616898637</v>
      </c>
      <c r="M473">
        <f t="shared" si="65"/>
        <v>0.010737340277777776</v>
      </c>
      <c r="N473" s="1">
        <v>37900</v>
      </c>
      <c r="O473" s="1">
        <v>38055</v>
      </c>
      <c r="P473">
        <f t="shared" si="64"/>
        <v>38.20456231409876</v>
      </c>
    </row>
    <row r="474" spans="1:16" ht="12.75">
      <c r="A474">
        <v>2004</v>
      </c>
      <c r="B474">
        <v>222</v>
      </c>
      <c r="C474">
        <v>403</v>
      </c>
      <c r="D474" s="8">
        <v>0.6825463614163615</v>
      </c>
      <c r="E474">
        <f t="shared" si="61"/>
        <v>0.03769202419071104</v>
      </c>
      <c r="F474" s="2">
        <v>102</v>
      </c>
      <c r="G474">
        <f t="shared" si="62"/>
        <v>0.006691630994278054</v>
      </c>
      <c r="H474">
        <f t="shared" si="63"/>
        <v>3.2808526504809543</v>
      </c>
      <c r="I474" s="8">
        <v>5.522265786091921</v>
      </c>
      <c r="J474">
        <f t="shared" si="60"/>
        <v>1.9953123140987514</v>
      </c>
      <c r="K474" s="8">
        <v>29.692147531231416</v>
      </c>
      <c r="L474" s="8">
        <v>5.522265786091921</v>
      </c>
      <c r="M474">
        <f t="shared" si="65"/>
        <v>0.01137577269027269</v>
      </c>
      <c r="N474" s="1">
        <v>37900</v>
      </c>
      <c r="O474" s="1">
        <v>38055</v>
      </c>
      <c r="P474">
        <f t="shared" si="64"/>
        <v>47.68796430696016</v>
      </c>
    </row>
    <row r="475" spans="1:16" ht="12.75">
      <c r="A475">
        <v>2004</v>
      </c>
      <c r="B475">
        <v>222</v>
      </c>
      <c r="C475">
        <v>404</v>
      </c>
      <c r="D475" s="8">
        <v>0.7681777777777778</v>
      </c>
      <c r="E475">
        <f t="shared" si="61"/>
        <v>0.04126163774261105</v>
      </c>
      <c r="F475" s="2">
        <v>102</v>
      </c>
      <c r="G475">
        <f t="shared" si="62"/>
        <v>0.0075311546840958615</v>
      </c>
      <c r="H475">
        <f t="shared" si="63"/>
        <v>4.131830382254532</v>
      </c>
      <c r="I475" s="8">
        <v>5.371365709377161</v>
      </c>
      <c r="J475">
        <f t="shared" si="60"/>
        <v>3.593829565734682</v>
      </c>
      <c r="K475" s="8">
        <v>53.479606632956575</v>
      </c>
      <c r="L475" s="8">
        <v>5.371365709377161</v>
      </c>
      <c r="M475">
        <f t="shared" si="65"/>
        <v>0.012802962962962964</v>
      </c>
      <c r="N475" s="1">
        <v>37900</v>
      </c>
      <c r="O475" s="1">
        <v>38055</v>
      </c>
      <c r="P475">
        <f t="shared" si="64"/>
        <v>85.8925266210589</v>
      </c>
    </row>
    <row r="476" spans="1:16" ht="12.75">
      <c r="A476">
        <v>2004</v>
      </c>
      <c r="B476">
        <v>222</v>
      </c>
      <c r="C476">
        <v>410</v>
      </c>
      <c r="D476" s="8">
        <v>0.33457995726495726</v>
      </c>
      <c r="E476">
        <f t="shared" si="61"/>
        <v>0.04557427900880028</v>
      </c>
      <c r="F476" s="2">
        <v>102</v>
      </c>
      <c r="G476">
        <f t="shared" si="62"/>
        <v>0.0032801956594603653</v>
      </c>
      <c r="H476">
        <f t="shared" si="63"/>
        <v>1.2852870216463559</v>
      </c>
      <c r="I476" s="8">
        <v>13.621341631265006</v>
      </c>
      <c r="J476">
        <f t="shared" si="60"/>
        <v>0.8729491374182037</v>
      </c>
      <c r="K476" s="8">
        <v>12.990314544913746</v>
      </c>
      <c r="L476" s="8">
        <v>13.621341631265006</v>
      </c>
      <c r="M476">
        <f t="shared" si="65"/>
        <v>0.005576332621082621</v>
      </c>
      <c r="N476" s="1">
        <v>37900</v>
      </c>
      <c r="O476" s="1">
        <v>38055</v>
      </c>
      <c r="P476">
        <f t="shared" si="64"/>
        <v>20.86348438429507</v>
      </c>
    </row>
    <row r="477" spans="1:16" ht="12.75">
      <c r="A477">
        <v>2004</v>
      </c>
      <c r="B477">
        <v>301</v>
      </c>
      <c r="C477">
        <v>102</v>
      </c>
      <c r="D477" s="8">
        <v>0.382237134502924</v>
      </c>
      <c r="E477">
        <f t="shared" si="61"/>
        <v>0.050392955292404826</v>
      </c>
      <c r="F477" s="2">
        <v>96</v>
      </c>
      <c r="G477">
        <f t="shared" si="62"/>
        <v>0.003981636817738792</v>
      </c>
      <c r="H477">
        <f t="shared" si="63"/>
        <v>1.5584129173618653</v>
      </c>
      <c r="I477" s="8">
        <v>13.183689062010624</v>
      </c>
      <c r="J477">
        <f aca="true" t="shared" si="66" ref="J477:J518">(K477*60)*1.12/1000</f>
        <v>1.6892132659131474</v>
      </c>
      <c r="K477" s="8">
        <v>25.137102171326596</v>
      </c>
      <c r="L477" s="8">
        <v>13.183689062010624</v>
      </c>
      <c r="M477">
        <f t="shared" si="65"/>
        <v>0.006370618908382067</v>
      </c>
      <c r="N477" s="1">
        <v>37915</v>
      </c>
      <c r="O477" s="1">
        <v>38064</v>
      </c>
      <c r="P477">
        <f t="shared" si="64"/>
        <v>40.37219705532422</v>
      </c>
    </row>
    <row r="478" spans="1:16" ht="12.75">
      <c r="A478">
        <v>2004</v>
      </c>
      <c r="B478">
        <v>301</v>
      </c>
      <c r="C478">
        <v>108</v>
      </c>
      <c r="D478" s="8">
        <v>0.4969416344605475</v>
      </c>
      <c r="E478">
        <f t="shared" si="61"/>
        <v>0.04875416983089423</v>
      </c>
      <c r="F478" s="2">
        <v>96</v>
      </c>
      <c r="G478">
        <f t="shared" si="62"/>
        <v>0.005176475358964036</v>
      </c>
      <c r="H478">
        <f t="shared" si="63"/>
        <v>2.1638522666502666</v>
      </c>
      <c r="I478" s="8">
        <v>9.810844262187665</v>
      </c>
      <c r="J478">
        <f t="shared" si="66"/>
        <v>2.1880413444378357</v>
      </c>
      <c r="K478" s="8">
        <v>32.56013905413445</v>
      </c>
      <c r="L478" s="8">
        <v>9.810844262187665</v>
      </c>
      <c r="M478">
        <f t="shared" si="65"/>
        <v>0.008282360574342458</v>
      </c>
      <c r="N478" s="1">
        <v>37915</v>
      </c>
      <c r="O478" s="1">
        <v>38064</v>
      </c>
      <c r="P478">
        <f t="shared" si="64"/>
        <v>52.29418813206427</v>
      </c>
    </row>
    <row r="479" spans="1:16" ht="12.75">
      <c r="A479">
        <v>2004</v>
      </c>
      <c r="B479">
        <v>301</v>
      </c>
      <c r="C479">
        <v>109</v>
      </c>
      <c r="D479" s="8">
        <v>0.7619794444444444</v>
      </c>
      <c r="E479">
        <f t="shared" si="61"/>
        <v>0.04183630540096262</v>
      </c>
      <c r="F479" s="2">
        <v>96</v>
      </c>
      <c r="G479">
        <f t="shared" si="62"/>
        <v>0.00793728587962963</v>
      </c>
      <c r="H479">
        <f t="shared" si="63"/>
        <v>4.619491989360166</v>
      </c>
      <c r="I479" s="8">
        <v>5.4904769027549385</v>
      </c>
      <c r="J479">
        <f t="shared" si="66"/>
        <v>4.1493426531826305</v>
      </c>
      <c r="K479" s="8">
        <v>61.74617043426533</v>
      </c>
      <c r="L479" s="8">
        <v>5.4904769027549385</v>
      </c>
      <c r="M479">
        <f t="shared" si="65"/>
        <v>0.012699657407407408</v>
      </c>
      <c r="N479" s="1">
        <v>37915</v>
      </c>
      <c r="O479" s="1">
        <v>38064</v>
      </c>
      <c r="P479">
        <f t="shared" si="64"/>
        <v>99.16928941106488</v>
      </c>
    </row>
    <row r="480" spans="1:16" ht="12.75">
      <c r="A480">
        <v>2004</v>
      </c>
      <c r="B480">
        <v>301</v>
      </c>
      <c r="C480">
        <v>110</v>
      </c>
      <c r="D480" s="8">
        <v>0.728613324175824</v>
      </c>
      <c r="E480">
        <f t="shared" si="61"/>
        <v>0.062256670430907914</v>
      </c>
      <c r="F480" s="2">
        <v>96</v>
      </c>
      <c r="G480">
        <f t="shared" si="62"/>
        <v>0.0075897221268315</v>
      </c>
      <c r="H480">
        <f t="shared" si="63"/>
        <v>4.198842857209126</v>
      </c>
      <c r="I480" s="8">
        <v>8.544541853023341</v>
      </c>
      <c r="J480">
        <f t="shared" si="66"/>
        <v>4.625496728138015</v>
      </c>
      <c r="K480" s="8">
        <v>68.83179654967283</v>
      </c>
      <c r="L480" s="8">
        <v>8.544541853023341</v>
      </c>
      <c r="M480">
        <f t="shared" si="65"/>
        <v>0.012143555402930401</v>
      </c>
      <c r="N480" s="1">
        <v>37915</v>
      </c>
      <c r="O480" s="1">
        <v>38064</v>
      </c>
      <c r="P480">
        <f t="shared" si="64"/>
        <v>110.54937180249857</v>
      </c>
    </row>
    <row r="481" spans="1:16" ht="12.75">
      <c r="A481">
        <v>2004</v>
      </c>
      <c r="B481">
        <v>301</v>
      </c>
      <c r="C481">
        <v>111</v>
      </c>
      <c r="D481" s="8">
        <v>0.8594172195640616</v>
      </c>
      <c r="E481">
        <f t="shared" si="61"/>
        <v>0.03828827619688843</v>
      </c>
      <c r="F481" s="2">
        <v>96</v>
      </c>
      <c r="G481">
        <f t="shared" si="62"/>
        <v>0.008952262703792308</v>
      </c>
      <c r="H481">
        <f t="shared" si="63"/>
        <v>6.1049436271150626</v>
      </c>
      <c r="I481" s="8">
        <v>4.455144175062039</v>
      </c>
      <c r="J481">
        <f t="shared" si="66"/>
        <v>5.135661808447355</v>
      </c>
      <c r="K481" s="8">
        <v>76.42353881618087</v>
      </c>
      <c r="L481" s="8">
        <v>4.455144175062039</v>
      </c>
      <c r="M481">
        <f t="shared" si="65"/>
        <v>0.014323620326067692</v>
      </c>
      <c r="N481" s="1">
        <v>37915</v>
      </c>
      <c r="O481" s="1">
        <v>38064</v>
      </c>
      <c r="P481">
        <f t="shared" si="64"/>
        <v>122.74231722189178</v>
      </c>
    </row>
    <row r="482" spans="1:16" ht="12.75">
      <c r="A482">
        <v>2004</v>
      </c>
      <c r="B482">
        <v>301</v>
      </c>
      <c r="C482">
        <v>114</v>
      </c>
      <c r="D482" s="8">
        <v>0.8738659239453357</v>
      </c>
      <c r="E482">
        <f t="shared" si="61"/>
        <v>0.016889242465557848</v>
      </c>
      <c r="F482" s="2">
        <v>96</v>
      </c>
      <c r="G482">
        <f t="shared" si="62"/>
        <v>0.009102770041097247</v>
      </c>
      <c r="H482">
        <f t="shared" si="63"/>
        <v>6.362639068675534</v>
      </c>
      <c r="I482" s="8">
        <v>1.9327040914132667</v>
      </c>
      <c r="J482">
        <f t="shared" si="66"/>
        <v>4.761540749553839</v>
      </c>
      <c r="K482" s="8">
        <v>70.85626115407497</v>
      </c>
      <c r="L482" s="8">
        <v>1.9327040914132667</v>
      </c>
      <c r="M482">
        <f t="shared" si="65"/>
        <v>0.014564432065755594</v>
      </c>
      <c r="N482" s="1">
        <v>37915</v>
      </c>
      <c r="O482" s="1">
        <v>38064</v>
      </c>
      <c r="P482">
        <f t="shared" si="64"/>
        <v>113.80082391433675</v>
      </c>
    </row>
    <row r="483" spans="1:16" ht="12.75">
      <c r="A483">
        <v>2004</v>
      </c>
      <c r="B483">
        <v>301</v>
      </c>
      <c r="C483">
        <v>202</v>
      </c>
      <c r="D483" s="8">
        <v>0.6478481481481482</v>
      </c>
      <c r="E483">
        <f t="shared" si="61"/>
        <v>0.037676517428992515</v>
      </c>
      <c r="F483" s="2">
        <v>96</v>
      </c>
      <c r="G483">
        <f t="shared" si="62"/>
        <v>0.006748418209876543</v>
      </c>
      <c r="H483">
        <f t="shared" si="63"/>
        <v>3.3324334109264266</v>
      </c>
      <c r="I483" s="8">
        <v>5.815640213943585</v>
      </c>
      <c r="J483">
        <f t="shared" si="66"/>
        <v>2.8455874479476506</v>
      </c>
      <c r="K483" s="8">
        <v>42.3450513087448</v>
      </c>
      <c r="L483" s="8">
        <v>5.815640213943585</v>
      </c>
      <c r="M483">
        <f t="shared" si="65"/>
        <v>0.010797469135802469</v>
      </c>
      <c r="N483" s="1">
        <v>37915</v>
      </c>
      <c r="O483" s="1">
        <v>38064</v>
      </c>
      <c r="P483">
        <f t="shared" si="64"/>
        <v>68.00954000594885</v>
      </c>
    </row>
    <row r="484" spans="1:16" ht="12.75">
      <c r="A484">
        <v>2004</v>
      </c>
      <c r="B484">
        <v>301</v>
      </c>
      <c r="C484">
        <v>208</v>
      </c>
      <c r="D484" s="8">
        <v>0.5759957107843138</v>
      </c>
      <c r="E484">
        <f t="shared" si="61"/>
        <v>0.05995056008854062</v>
      </c>
      <c r="F484" s="2">
        <v>96</v>
      </c>
      <c r="G484">
        <f t="shared" si="62"/>
        <v>0.0059999553206699354</v>
      </c>
      <c r="H484">
        <f t="shared" si="63"/>
        <v>2.7131220926624207</v>
      </c>
      <c r="I484" s="8">
        <v>10.408160853647326</v>
      </c>
      <c r="J484">
        <f t="shared" si="66"/>
        <v>2.641521415823915</v>
      </c>
      <c r="K484" s="8">
        <v>39.30835440214159</v>
      </c>
      <c r="L484" s="8">
        <v>10.408160853647326</v>
      </c>
      <c r="M484">
        <f t="shared" si="65"/>
        <v>0.009599928513071896</v>
      </c>
      <c r="N484" s="1">
        <v>37915</v>
      </c>
      <c r="O484" s="1">
        <v>38064</v>
      </c>
      <c r="P484">
        <f t="shared" si="64"/>
        <v>63.13236183819157</v>
      </c>
    </row>
    <row r="485" spans="1:16" ht="12.75">
      <c r="A485">
        <v>2004</v>
      </c>
      <c r="B485">
        <v>301</v>
      </c>
      <c r="C485">
        <v>209</v>
      </c>
      <c r="D485" s="8">
        <v>0.7376936274509805</v>
      </c>
      <c r="E485">
        <f t="shared" si="61"/>
        <v>0.05685406933951414</v>
      </c>
      <c r="F485" s="2">
        <v>96</v>
      </c>
      <c r="G485">
        <f t="shared" si="62"/>
        <v>0.007684308619281047</v>
      </c>
      <c r="H485">
        <f t="shared" si="63"/>
        <v>4.30937071052557</v>
      </c>
      <c r="I485" s="8">
        <v>7.707002910675418</v>
      </c>
      <c r="J485">
        <f t="shared" si="66"/>
        <v>3.5144705532421185</v>
      </c>
      <c r="K485" s="8">
        <v>52.29866894705533</v>
      </c>
      <c r="L485" s="8">
        <v>7.707002910675418</v>
      </c>
      <c r="M485">
        <f t="shared" si="65"/>
        <v>0.012294893790849675</v>
      </c>
      <c r="N485" s="1">
        <v>37915</v>
      </c>
      <c r="O485" s="1">
        <v>38064</v>
      </c>
      <c r="P485">
        <f t="shared" si="64"/>
        <v>83.99584622248663</v>
      </c>
    </row>
    <row r="486" spans="1:16" ht="12.75">
      <c r="A486">
        <v>2004</v>
      </c>
      <c r="B486">
        <v>301</v>
      </c>
      <c r="C486">
        <v>210</v>
      </c>
      <c r="D486" s="8">
        <v>0.8082379166666668</v>
      </c>
      <c r="E486">
        <f t="shared" si="61"/>
        <v>0.03780909531710847</v>
      </c>
      <c r="F486" s="2">
        <v>96</v>
      </c>
      <c r="G486">
        <f t="shared" si="62"/>
        <v>0.00841914496527778</v>
      </c>
      <c r="H486">
        <f t="shared" si="63"/>
        <v>5.273274046586672</v>
      </c>
      <c r="I486" s="8">
        <v>4.677966046562214</v>
      </c>
      <c r="J486">
        <f t="shared" si="66"/>
        <v>4.7955517549077955</v>
      </c>
      <c r="K486" s="8">
        <v>71.36237730517551</v>
      </c>
      <c r="L486" s="8">
        <v>4.677966046562214</v>
      </c>
      <c r="M486">
        <f t="shared" si="65"/>
        <v>0.013470631944444447</v>
      </c>
      <c r="N486" s="1">
        <v>37915</v>
      </c>
      <c r="O486" s="1">
        <v>38064</v>
      </c>
      <c r="P486">
        <f t="shared" si="64"/>
        <v>114.61368694229633</v>
      </c>
    </row>
    <row r="487" spans="1:16" ht="12.75">
      <c r="A487">
        <v>2004</v>
      </c>
      <c r="B487">
        <v>301</v>
      </c>
      <c r="C487">
        <v>211</v>
      </c>
      <c r="D487" s="8">
        <v>0.7256365604575162</v>
      </c>
      <c r="E487">
        <f t="shared" si="61"/>
        <v>0.06748536964129494</v>
      </c>
      <c r="F487" s="2">
        <v>96</v>
      </c>
      <c r="G487">
        <f t="shared" si="62"/>
        <v>0.0075587141714324605</v>
      </c>
      <c r="H487">
        <f t="shared" si="63"/>
        <v>4.163229485789187</v>
      </c>
      <c r="I487" s="8">
        <v>9.30016117141964</v>
      </c>
      <c r="J487">
        <f t="shared" si="66"/>
        <v>4.874910767400358</v>
      </c>
      <c r="K487" s="8">
        <v>72.54331499107676</v>
      </c>
      <c r="L487" s="8">
        <v>9.30016117141964</v>
      </c>
      <c r="M487">
        <f t="shared" si="65"/>
        <v>0.012093942674291936</v>
      </c>
      <c r="N487" s="1">
        <v>37915</v>
      </c>
      <c r="O487" s="1">
        <v>38064</v>
      </c>
      <c r="P487">
        <f t="shared" si="64"/>
        <v>116.51036734086857</v>
      </c>
    </row>
    <row r="488" spans="1:16" ht="12.75">
      <c r="A488">
        <v>2004</v>
      </c>
      <c r="B488">
        <v>301</v>
      </c>
      <c r="C488">
        <v>214</v>
      </c>
      <c r="D488" s="8">
        <v>0.8883025877192984</v>
      </c>
      <c r="E488">
        <f t="shared" si="61"/>
        <v>0.011517967789860794</v>
      </c>
      <c r="F488" s="2">
        <v>96</v>
      </c>
      <c r="G488">
        <f t="shared" si="62"/>
        <v>0.009253151955409359</v>
      </c>
      <c r="H488">
        <f t="shared" si="63"/>
        <v>6.6309836125960215</v>
      </c>
      <c r="I488" s="8">
        <v>1.2966266167740181</v>
      </c>
      <c r="J488">
        <f t="shared" si="66"/>
        <v>4.648170731707318</v>
      </c>
      <c r="K488" s="8">
        <v>69.16920731707317</v>
      </c>
      <c r="L488" s="8">
        <v>1.2966266167740181</v>
      </c>
      <c r="M488">
        <f t="shared" si="65"/>
        <v>0.014805043128654972</v>
      </c>
      <c r="N488" s="1">
        <v>37915</v>
      </c>
      <c r="O488" s="1">
        <v>38064</v>
      </c>
      <c r="P488">
        <f t="shared" si="64"/>
        <v>111.0912804878049</v>
      </c>
    </row>
    <row r="489" spans="1:16" ht="12.75">
      <c r="A489">
        <v>2004</v>
      </c>
      <c r="B489">
        <v>301</v>
      </c>
      <c r="C489">
        <v>302</v>
      </c>
      <c r="D489" s="8">
        <v>0.49115902777777776</v>
      </c>
      <c r="E489">
        <f t="shared" si="61"/>
        <v>0.03673932967733755</v>
      </c>
      <c r="F489" s="2">
        <v>96</v>
      </c>
      <c r="G489">
        <f t="shared" si="62"/>
        <v>0.005116239872685185</v>
      </c>
      <c r="H489">
        <f t="shared" si="63"/>
        <v>2.128342274716117</v>
      </c>
      <c r="I489" s="8">
        <v>7.480129163778714</v>
      </c>
      <c r="J489">
        <f t="shared" si="66"/>
        <v>1.8365942891136235</v>
      </c>
      <c r="K489" s="8">
        <v>27.33027215942892</v>
      </c>
      <c r="L489" s="8">
        <v>7.480129163778714</v>
      </c>
      <c r="M489">
        <f t="shared" si="65"/>
        <v>0.008185983796296295</v>
      </c>
      <c r="N489" s="1">
        <v>37915</v>
      </c>
      <c r="O489" s="1">
        <v>38064</v>
      </c>
      <c r="P489">
        <f t="shared" si="64"/>
        <v>43.8946035098156</v>
      </c>
    </row>
    <row r="490" spans="1:16" ht="12.75">
      <c r="A490">
        <v>2004</v>
      </c>
      <c r="B490">
        <v>301</v>
      </c>
      <c r="C490">
        <v>308</v>
      </c>
      <c r="D490" s="8">
        <v>0.65884522875817</v>
      </c>
      <c r="E490">
        <f t="shared" si="61"/>
        <v>0.05678007294655166</v>
      </c>
      <c r="F490" s="2">
        <v>96</v>
      </c>
      <c r="G490">
        <f t="shared" si="62"/>
        <v>0.006862971132897604</v>
      </c>
      <c r="H490">
        <f t="shared" si="63"/>
        <v>3.438964742374344</v>
      </c>
      <c r="I490" s="8">
        <v>8.618120078606937</v>
      </c>
      <c r="J490">
        <f t="shared" si="66"/>
        <v>2.766228435455087</v>
      </c>
      <c r="K490" s="8">
        <v>41.16411362284355</v>
      </c>
      <c r="L490" s="8">
        <v>8.618120078606937</v>
      </c>
      <c r="M490">
        <f t="shared" si="65"/>
        <v>0.010980753812636166</v>
      </c>
      <c r="N490" s="1">
        <v>37915</v>
      </c>
      <c r="O490" s="1">
        <v>38064</v>
      </c>
      <c r="P490">
        <f t="shared" si="64"/>
        <v>66.11285960737658</v>
      </c>
    </row>
    <row r="491" spans="1:16" ht="12.75">
      <c r="A491">
        <v>2004</v>
      </c>
      <c r="B491">
        <v>301</v>
      </c>
      <c r="C491">
        <v>309</v>
      </c>
      <c r="D491" s="8">
        <v>0.7475187499999999</v>
      </c>
      <c r="E491">
        <f t="shared" si="61"/>
        <v>0.04250927464998964</v>
      </c>
      <c r="F491" s="2">
        <v>96</v>
      </c>
      <c r="G491">
        <f t="shared" si="62"/>
        <v>0.007786653645833332</v>
      </c>
      <c r="H491">
        <f t="shared" si="63"/>
        <v>4.432244280692847</v>
      </c>
      <c r="I491" s="8">
        <v>5.686716841549411</v>
      </c>
      <c r="J491">
        <f t="shared" si="66"/>
        <v>4.240038667459847</v>
      </c>
      <c r="K491" s="8">
        <v>63.095813503866765</v>
      </c>
      <c r="L491" s="8">
        <v>5.686716841549411</v>
      </c>
      <c r="M491">
        <f t="shared" si="65"/>
        <v>0.012458645833333332</v>
      </c>
      <c r="N491" s="1">
        <v>37915</v>
      </c>
      <c r="O491" s="1">
        <v>38064</v>
      </c>
      <c r="P491">
        <f t="shared" si="64"/>
        <v>101.33692415229034</v>
      </c>
    </row>
    <row r="492" spans="1:16" ht="12.75">
      <c r="A492">
        <v>2004</v>
      </c>
      <c r="B492">
        <v>301</v>
      </c>
      <c r="C492">
        <v>310</v>
      </c>
      <c r="D492" s="8">
        <v>0.7613113289760348</v>
      </c>
      <c r="E492">
        <f t="shared" si="61"/>
        <v>0.04256495830209576</v>
      </c>
      <c r="F492" s="2">
        <v>96</v>
      </c>
      <c r="G492">
        <f t="shared" si="62"/>
        <v>0.007930326343500363</v>
      </c>
      <c r="H492">
        <f t="shared" si="63"/>
        <v>4.610668952392193</v>
      </c>
      <c r="I492" s="8">
        <v>5.59100550353634</v>
      </c>
      <c r="J492">
        <f t="shared" si="66"/>
        <v>4.466778703152886</v>
      </c>
      <c r="K492" s="8">
        <v>66.46992117787032</v>
      </c>
      <c r="L492" s="8">
        <v>5.59100550353634</v>
      </c>
      <c r="M492">
        <f t="shared" si="65"/>
        <v>0.012688522149600581</v>
      </c>
      <c r="N492" s="1">
        <v>37915</v>
      </c>
      <c r="O492" s="1">
        <v>38064</v>
      </c>
      <c r="P492">
        <f t="shared" si="64"/>
        <v>106.75601100535398</v>
      </c>
    </row>
    <row r="493" spans="1:16" ht="12.75">
      <c r="A493">
        <v>2004</v>
      </c>
      <c r="B493">
        <v>301</v>
      </c>
      <c r="C493">
        <v>311</v>
      </c>
      <c r="D493" s="8">
        <v>0.23364494720965312</v>
      </c>
      <c r="E493">
        <f t="shared" si="61"/>
        <v>0.030138504288707218</v>
      </c>
      <c r="F493" s="2">
        <v>96</v>
      </c>
      <c r="G493">
        <f t="shared" si="62"/>
        <v>0.0024338015334338867</v>
      </c>
      <c r="H493">
        <f t="shared" si="63"/>
        <v>1.0186493571190003</v>
      </c>
      <c r="I493" s="8">
        <v>12.899275010498508</v>
      </c>
      <c r="J493">
        <f t="shared" si="66"/>
        <v>1.1677111838191556</v>
      </c>
      <c r="K493" s="8">
        <v>17.376654521118386</v>
      </c>
      <c r="L493" s="8">
        <v>12.899275010498508</v>
      </c>
      <c r="M493">
        <f t="shared" si="65"/>
        <v>0.003894082453494219</v>
      </c>
      <c r="N493" s="1">
        <v>37915</v>
      </c>
      <c r="O493" s="1">
        <v>38064</v>
      </c>
      <c r="P493">
        <f t="shared" si="64"/>
        <v>27.90829729327782</v>
      </c>
    </row>
    <row r="494" spans="1:16" ht="12.75">
      <c r="A494">
        <v>2004</v>
      </c>
      <c r="B494">
        <v>301</v>
      </c>
      <c r="C494">
        <v>314</v>
      </c>
      <c r="D494" s="8">
        <v>0.7957069281045751</v>
      </c>
      <c r="E494">
        <f aca="true" t="shared" si="67" ref="E494:E518">D494*(I494/100)</f>
        <v>0.029541637238779905</v>
      </c>
      <c r="F494" s="2">
        <v>96</v>
      </c>
      <c r="G494">
        <f t="shared" si="62"/>
        <v>0.008288613834422658</v>
      </c>
      <c r="H494">
        <f t="shared" si="63"/>
        <v>5.0875405905145605</v>
      </c>
      <c r="I494" s="8">
        <v>3.7126278778481896</v>
      </c>
      <c r="J494">
        <f t="shared" si="66"/>
        <v>4.727529744199882</v>
      </c>
      <c r="K494" s="8">
        <v>70.35014500297443</v>
      </c>
      <c r="L494" s="8">
        <v>3.7126278778481896</v>
      </c>
      <c r="M494">
        <f t="shared" si="65"/>
        <v>0.013261782135076252</v>
      </c>
      <c r="N494" s="1">
        <v>37915</v>
      </c>
      <c r="O494" s="1">
        <v>38064</v>
      </c>
      <c r="P494">
        <f t="shared" si="64"/>
        <v>112.98796088637718</v>
      </c>
    </row>
    <row r="495" spans="1:16" ht="12.75">
      <c r="A495">
        <v>2004</v>
      </c>
      <c r="B495" t="s">
        <v>11</v>
      </c>
      <c r="C495">
        <v>103</v>
      </c>
      <c r="D495" s="8">
        <v>0.49169200435729854</v>
      </c>
      <c r="E495">
        <f t="shared" si="67"/>
        <v>0.029201411389562865</v>
      </c>
      <c r="F495" s="2">
        <v>94</v>
      </c>
      <c r="G495">
        <f t="shared" si="62"/>
        <v>0.005230766003801048</v>
      </c>
      <c r="H495">
        <f t="shared" si="63"/>
        <v>2.1963650198017053</v>
      </c>
      <c r="I495" s="8">
        <v>5.938964052859203</v>
      </c>
      <c r="J495">
        <f t="shared" si="66"/>
        <v>2.154030339083879</v>
      </c>
      <c r="K495" s="8">
        <v>32.05402290303391</v>
      </c>
      <c r="L495" s="8">
        <v>5.938964052859203</v>
      </c>
      <c r="M495">
        <f t="shared" si="65"/>
        <v>0.00819486673928831</v>
      </c>
      <c r="N495" s="1">
        <v>37890</v>
      </c>
      <c r="O495" s="1">
        <v>38029</v>
      </c>
      <c r="P495">
        <f t="shared" si="64"/>
        <v>51.48132510410471</v>
      </c>
    </row>
    <row r="496" spans="1:16" ht="12.75">
      <c r="A496">
        <v>2004</v>
      </c>
      <c r="B496" t="s">
        <v>11</v>
      </c>
      <c r="C496">
        <v>106</v>
      </c>
      <c r="D496" s="8">
        <v>0.5419333333333335</v>
      </c>
      <c r="E496">
        <f t="shared" si="67"/>
        <v>0.038079148674003346</v>
      </c>
      <c r="F496" s="2">
        <v>94</v>
      </c>
      <c r="G496">
        <f t="shared" si="62"/>
        <v>0.005765248226950357</v>
      </c>
      <c r="H496">
        <f t="shared" si="63"/>
        <v>2.543715981730242</v>
      </c>
      <c r="I496" s="8">
        <v>7.026537459835772</v>
      </c>
      <c r="J496">
        <f t="shared" si="66"/>
        <v>2.1880413444378357</v>
      </c>
      <c r="K496" s="8">
        <v>32.56013905413445</v>
      </c>
      <c r="L496" s="8">
        <v>7.026537459835772</v>
      </c>
      <c r="M496">
        <f t="shared" si="65"/>
        <v>0.009032222222222224</v>
      </c>
      <c r="N496" s="1">
        <v>37890</v>
      </c>
      <c r="O496" s="1">
        <v>38029</v>
      </c>
      <c r="P496">
        <f t="shared" si="64"/>
        <v>52.29418813206427</v>
      </c>
    </row>
    <row r="497" spans="1:16" ht="12.75">
      <c r="A497">
        <v>2004</v>
      </c>
      <c r="B497" t="s">
        <v>11</v>
      </c>
      <c r="C497">
        <v>109</v>
      </c>
      <c r="D497" s="8">
        <v>0.602275</v>
      </c>
      <c r="E497">
        <f t="shared" si="67"/>
        <v>0.0692885789776148</v>
      </c>
      <c r="F497" s="2">
        <v>94</v>
      </c>
      <c r="G497">
        <f t="shared" si="62"/>
        <v>0.00640718085106383</v>
      </c>
      <c r="H497">
        <f t="shared" si="63"/>
        <v>3.0342518560009295</v>
      </c>
      <c r="I497" s="8">
        <v>11.504475360527133</v>
      </c>
      <c r="J497">
        <f t="shared" si="66"/>
        <v>3.775221594289115</v>
      </c>
      <c r="K497" s="8">
        <v>56.17889277215944</v>
      </c>
      <c r="L497" s="8">
        <v>11.504475360527133</v>
      </c>
      <c r="M497">
        <f t="shared" si="65"/>
        <v>0.010037916666666667</v>
      </c>
      <c r="N497" s="1">
        <v>37890</v>
      </c>
      <c r="O497" s="1">
        <v>38029</v>
      </c>
      <c r="P497">
        <f t="shared" si="64"/>
        <v>90.22779610350985</v>
      </c>
    </row>
    <row r="498" spans="1:15" ht="12.75">
      <c r="A498">
        <v>2004</v>
      </c>
      <c r="B498" t="s">
        <v>11</v>
      </c>
      <c r="C498">
        <v>112</v>
      </c>
      <c r="D498" s="8">
        <v>0.6325904411764706</v>
      </c>
      <c r="E498">
        <f t="shared" si="67"/>
        <v>0.0512358314828557</v>
      </c>
      <c r="F498" s="2">
        <v>94</v>
      </c>
      <c r="G498">
        <f t="shared" si="62"/>
        <v>0.006729685544430538</v>
      </c>
      <c r="H498">
        <f t="shared" si="63"/>
        <v>3.3153292101590477</v>
      </c>
      <c r="I498" s="8">
        <v>8.09936858792381</v>
      </c>
      <c r="K498" s="8"/>
      <c r="L498" s="8">
        <v>8.09936858792381</v>
      </c>
      <c r="M498">
        <f t="shared" si="65"/>
        <v>0.010543174019607842</v>
      </c>
      <c r="N498" s="1">
        <v>37890</v>
      </c>
      <c r="O498" s="1">
        <v>38029</v>
      </c>
    </row>
    <row r="499" spans="1:16" ht="12.75">
      <c r="A499">
        <v>2004</v>
      </c>
      <c r="B499" t="s">
        <v>11</v>
      </c>
      <c r="C499">
        <v>203</v>
      </c>
      <c r="D499" s="8">
        <v>0.43061</v>
      </c>
      <c r="E499">
        <f t="shared" si="67"/>
        <v>0.03321409099843471</v>
      </c>
      <c r="F499" s="2">
        <v>94</v>
      </c>
      <c r="G499">
        <f t="shared" si="62"/>
        <v>0.00458095744680851</v>
      </c>
      <c r="H499">
        <f t="shared" si="63"/>
        <v>1.8373077477179738</v>
      </c>
      <c r="I499" s="8">
        <v>7.713265135141942</v>
      </c>
      <c r="J499">
        <f t="shared" si="66"/>
        <v>1.5758432480666271</v>
      </c>
      <c r="K499" s="8">
        <v>23.45004833432481</v>
      </c>
      <c r="L499" s="8">
        <v>7.713265135141942</v>
      </c>
      <c r="M499">
        <f t="shared" si="65"/>
        <v>0.007176833333333333</v>
      </c>
      <c r="N499" s="1">
        <v>37890</v>
      </c>
      <c r="O499" s="1">
        <v>38029</v>
      </c>
      <c r="P499">
        <f t="shared" si="64"/>
        <v>37.66265362879239</v>
      </c>
    </row>
    <row r="500" spans="1:16" ht="12.75">
      <c r="A500">
        <v>2004</v>
      </c>
      <c r="B500" t="s">
        <v>11</v>
      </c>
      <c r="C500">
        <v>206</v>
      </c>
      <c r="D500" s="8">
        <v>0.6358678921568628</v>
      </c>
      <c r="E500">
        <f t="shared" si="67"/>
        <v>0.027962649174645717</v>
      </c>
      <c r="F500" s="2">
        <v>94</v>
      </c>
      <c r="G500">
        <f t="shared" si="62"/>
        <v>0.006764552044221945</v>
      </c>
      <c r="H500">
        <f t="shared" si="63"/>
        <v>3.3472354135628617</v>
      </c>
      <c r="I500" s="8">
        <v>4.3975563980430685</v>
      </c>
      <c r="J500">
        <f t="shared" si="66"/>
        <v>4.172016656751936</v>
      </c>
      <c r="K500" s="8">
        <v>62.083581201665694</v>
      </c>
      <c r="L500" s="8">
        <v>4.3975563980430685</v>
      </c>
      <c r="M500">
        <f t="shared" si="65"/>
        <v>0.01059779820261438</v>
      </c>
      <c r="N500" s="1">
        <v>37890</v>
      </c>
      <c r="O500" s="1">
        <v>38029</v>
      </c>
      <c r="P500">
        <f t="shared" si="64"/>
        <v>99.71119809637126</v>
      </c>
    </row>
    <row r="501" spans="1:16" ht="12.75">
      <c r="A501">
        <v>2004</v>
      </c>
      <c r="B501" t="s">
        <v>11</v>
      </c>
      <c r="C501">
        <v>209</v>
      </c>
      <c r="D501" s="8">
        <v>0.6015503267973856</v>
      </c>
      <c r="E501">
        <f t="shared" si="67"/>
        <v>0.03559559895282288</v>
      </c>
      <c r="F501" s="2">
        <v>94</v>
      </c>
      <c r="G501">
        <f t="shared" si="62"/>
        <v>0.006399471561674315</v>
      </c>
      <c r="H501">
        <f t="shared" si="63"/>
        <v>3.0278328932798253</v>
      </c>
      <c r="I501" s="8">
        <v>5.917310217805301</v>
      </c>
      <c r="J501">
        <f t="shared" si="66"/>
        <v>3.083664485425343</v>
      </c>
      <c r="K501" s="8">
        <v>45.887864366448554</v>
      </c>
      <c r="L501" s="8">
        <v>5.917310217805301</v>
      </c>
      <c r="M501">
        <f t="shared" si="65"/>
        <v>0.010025838779956426</v>
      </c>
      <c r="N501" s="1">
        <v>37890</v>
      </c>
      <c r="O501" s="1">
        <v>38029</v>
      </c>
      <c r="P501">
        <f t="shared" si="64"/>
        <v>73.69958120166571</v>
      </c>
    </row>
    <row r="502" spans="1:16" ht="12.75">
      <c r="A502">
        <v>2004</v>
      </c>
      <c r="B502" t="s">
        <v>11</v>
      </c>
      <c r="C502">
        <v>212</v>
      </c>
      <c r="D502" s="8">
        <v>0.627278431372549</v>
      </c>
      <c r="E502">
        <f t="shared" si="67"/>
        <v>0.03957589005389269</v>
      </c>
      <c r="F502" s="2">
        <v>94</v>
      </c>
      <c r="G502">
        <f t="shared" si="62"/>
        <v>0.006673174801835628</v>
      </c>
      <c r="H502">
        <f t="shared" si="63"/>
        <v>3.264261097354898</v>
      </c>
      <c r="I502" s="8">
        <v>6.309142491524317</v>
      </c>
      <c r="J502">
        <f t="shared" si="66"/>
        <v>3.1970345032718623</v>
      </c>
      <c r="K502" s="8">
        <v>47.57491820345033</v>
      </c>
      <c r="L502" s="8">
        <v>6.309142491524317</v>
      </c>
      <c r="M502">
        <f t="shared" si="65"/>
        <v>0.010454640522875817</v>
      </c>
      <c r="N502" s="1">
        <v>37890</v>
      </c>
      <c r="O502" s="1">
        <v>38029</v>
      </c>
      <c r="P502">
        <f t="shared" si="64"/>
        <v>76.40912462819752</v>
      </c>
    </row>
    <row r="503" spans="1:16" ht="12.75">
      <c r="A503">
        <v>2004</v>
      </c>
      <c r="B503" t="s">
        <v>11</v>
      </c>
      <c r="C503">
        <v>303</v>
      </c>
      <c r="D503" s="8">
        <v>0.4543266666666667</v>
      </c>
      <c r="E503">
        <f t="shared" si="67"/>
        <v>0.03390340272294972</v>
      </c>
      <c r="F503" s="2">
        <v>94</v>
      </c>
      <c r="G503">
        <f t="shared" si="62"/>
        <v>0.004833262411347518</v>
      </c>
      <c r="H503">
        <f t="shared" si="63"/>
        <v>1.9691647996747381</v>
      </c>
      <c r="I503" s="8">
        <v>7.46234047226292</v>
      </c>
      <c r="J503">
        <f t="shared" si="66"/>
        <v>2.0746713265913153</v>
      </c>
      <c r="K503" s="8">
        <v>30.873085217132665</v>
      </c>
      <c r="L503" s="8">
        <v>7.46234047226292</v>
      </c>
      <c r="M503">
        <f t="shared" si="65"/>
        <v>0.007572111111111112</v>
      </c>
      <c r="N503" s="1">
        <v>37890</v>
      </c>
      <c r="O503" s="1">
        <v>38029</v>
      </c>
      <c r="P503">
        <f t="shared" si="64"/>
        <v>49.58464470553244</v>
      </c>
    </row>
    <row r="504" spans="1:16" ht="12.75">
      <c r="A504">
        <v>2004</v>
      </c>
      <c r="B504" t="s">
        <v>11</v>
      </c>
      <c r="C504">
        <v>306</v>
      </c>
      <c r="D504" s="8">
        <v>0.5223795238095238</v>
      </c>
      <c r="E504">
        <f t="shared" si="67"/>
        <v>0.046349310310188394</v>
      </c>
      <c r="F504" s="2">
        <v>94</v>
      </c>
      <c r="G504">
        <f t="shared" si="62"/>
        <v>0.005557228976697062</v>
      </c>
      <c r="H504">
        <f t="shared" si="63"/>
        <v>2.402435726625599</v>
      </c>
      <c r="I504" s="8">
        <v>8.872727240949212</v>
      </c>
      <c r="J504">
        <f t="shared" si="66"/>
        <v>2.766228435455087</v>
      </c>
      <c r="K504" s="8">
        <v>41.16411362284355</v>
      </c>
      <c r="L504" s="8">
        <v>8.872727240949212</v>
      </c>
      <c r="M504">
        <f t="shared" si="65"/>
        <v>0.008706325396825396</v>
      </c>
      <c r="N504" s="1">
        <v>37890</v>
      </c>
      <c r="O504" s="1">
        <v>38029</v>
      </c>
      <c r="P504">
        <f t="shared" si="64"/>
        <v>66.11285960737658</v>
      </c>
    </row>
    <row r="505" spans="1:16" ht="12.75">
      <c r="A505">
        <v>2004</v>
      </c>
      <c r="B505" t="s">
        <v>11</v>
      </c>
      <c r="C505">
        <v>309</v>
      </c>
      <c r="D505" s="8">
        <v>0.6450659477124182</v>
      </c>
      <c r="E505">
        <f t="shared" si="67"/>
        <v>0.03558465732927014</v>
      </c>
      <c r="F505" s="2">
        <v>94</v>
      </c>
      <c r="G505">
        <f t="shared" si="62"/>
        <v>0.0068624036990682785</v>
      </c>
      <c r="H505">
        <f t="shared" si="63"/>
        <v>3.438428738708959</v>
      </c>
      <c r="I505" s="8">
        <v>5.516437110881942</v>
      </c>
      <c r="J505">
        <f t="shared" si="66"/>
        <v>4.466778703152886</v>
      </c>
      <c r="K505" s="8">
        <v>66.46992117787032</v>
      </c>
      <c r="L505" s="8">
        <v>5.516437110881942</v>
      </c>
      <c r="M505">
        <f t="shared" si="65"/>
        <v>0.010751099128540303</v>
      </c>
      <c r="N505" s="1">
        <v>37890</v>
      </c>
      <c r="O505" s="1">
        <v>38029</v>
      </c>
      <c r="P505">
        <f t="shared" si="64"/>
        <v>106.75601100535398</v>
      </c>
    </row>
    <row r="506" spans="1:16" ht="12.75">
      <c r="A506">
        <v>2004</v>
      </c>
      <c r="B506" t="s">
        <v>11</v>
      </c>
      <c r="C506">
        <v>312</v>
      </c>
      <c r="D506" s="8">
        <v>0.60980625</v>
      </c>
      <c r="E506">
        <f t="shared" si="67"/>
        <v>0.039875912280671034</v>
      </c>
      <c r="F506" s="2">
        <v>94</v>
      </c>
      <c r="G506">
        <f t="shared" si="62"/>
        <v>0.006487300531914894</v>
      </c>
      <c r="H506">
        <f t="shared" si="63"/>
        <v>3.1017726325494603</v>
      </c>
      <c r="I506" s="8">
        <v>6.5391117720867955</v>
      </c>
      <c r="J506">
        <f t="shared" si="66"/>
        <v>3.775221594289115</v>
      </c>
      <c r="K506" s="8">
        <v>56.17889277215944</v>
      </c>
      <c r="L506" s="8">
        <v>6.5391117720867955</v>
      </c>
      <c r="M506">
        <f t="shared" si="65"/>
        <v>0.0101634375</v>
      </c>
      <c r="N506" s="1">
        <v>37890</v>
      </c>
      <c r="O506" s="1">
        <v>38029</v>
      </c>
      <c r="P506">
        <f t="shared" si="64"/>
        <v>90.22779610350985</v>
      </c>
    </row>
    <row r="507" spans="1:16" ht="12.75">
      <c r="A507">
        <v>2004</v>
      </c>
      <c r="B507">
        <v>601</v>
      </c>
      <c r="C507">
        <v>101</v>
      </c>
      <c r="D507" s="8">
        <v>0.4096106363949088</v>
      </c>
      <c r="E507">
        <f t="shared" si="67"/>
        <v>0.046239064480956674</v>
      </c>
      <c r="F507" s="2">
        <v>109</v>
      </c>
      <c r="G507">
        <f t="shared" si="62"/>
        <v>0.0037578957467422824</v>
      </c>
      <c r="H507">
        <f t="shared" si="63"/>
        <v>1.4655143463799338</v>
      </c>
      <c r="I507" s="8">
        <v>11.288540963662191</v>
      </c>
      <c r="J507">
        <f t="shared" si="66"/>
        <v>1.9499643069601431</v>
      </c>
      <c r="K507" s="8">
        <v>29.0173259964307</v>
      </c>
      <c r="L507" s="8">
        <v>11.288540963662191</v>
      </c>
      <c r="M507">
        <f t="shared" si="65"/>
        <v>0.0068268439399151466</v>
      </c>
      <c r="N507" s="1">
        <v>37902</v>
      </c>
      <c r="O507" s="1">
        <v>38064</v>
      </c>
      <c r="P507">
        <f t="shared" si="64"/>
        <v>46.604146936347426</v>
      </c>
    </row>
    <row r="508" spans="1:16" ht="12.75">
      <c r="A508">
        <v>2004</v>
      </c>
      <c r="B508">
        <v>601</v>
      </c>
      <c r="C508">
        <v>105</v>
      </c>
      <c r="D508" s="8">
        <v>0.6146452241715399</v>
      </c>
      <c r="E508">
        <f t="shared" si="67"/>
        <v>0.06317297013988418</v>
      </c>
      <c r="F508" s="2">
        <v>109</v>
      </c>
      <c r="G508">
        <f t="shared" si="62"/>
        <v>0.005638947010748073</v>
      </c>
      <c r="H508">
        <f t="shared" si="63"/>
        <v>2.456975329912541</v>
      </c>
      <c r="I508" s="8">
        <v>10.277956722926296</v>
      </c>
      <c r="J508">
        <f t="shared" si="66"/>
        <v>3.049653480071387</v>
      </c>
      <c r="K508" s="8">
        <v>45.38174821534801</v>
      </c>
      <c r="L508" s="8">
        <v>10.277956722926296</v>
      </c>
      <c r="M508">
        <f t="shared" si="65"/>
        <v>0.010244087069525665</v>
      </c>
      <c r="N508" s="1">
        <v>37902</v>
      </c>
      <c r="O508" s="1">
        <v>38064</v>
      </c>
      <c r="P508">
        <f t="shared" si="64"/>
        <v>72.88671817370614</v>
      </c>
    </row>
    <row r="509" spans="1:16" ht="12.75">
      <c r="A509">
        <v>2004</v>
      </c>
      <c r="B509">
        <v>601</v>
      </c>
      <c r="C509">
        <v>109</v>
      </c>
      <c r="D509" s="8">
        <v>0.7631355555555555</v>
      </c>
      <c r="E509">
        <f t="shared" si="67"/>
        <v>0.04250266660686133</v>
      </c>
      <c r="F509" s="2">
        <v>109</v>
      </c>
      <c r="G509">
        <f t="shared" si="62"/>
        <v>0.00700124362895005</v>
      </c>
      <c r="H509">
        <f t="shared" si="63"/>
        <v>3.5721009845779808</v>
      </c>
      <c r="I509" s="8">
        <v>5.569477964621868</v>
      </c>
      <c r="J509">
        <f t="shared" si="66"/>
        <v>3.253719512195123</v>
      </c>
      <c r="K509" s="8">
        <v>48.41844512195123</v>
      </c>
      <c r="L509" s="8">
        <v>5.569477964621868</v>
      </c>
      <c r="M509">
        <f t="shared" si="65"/>
        <v>0.012718925925925923</v>
      </c>
      <c r="N509" s="1">
        <v>37902</v>
      </c>
      <c r="O509" s="1">
        <v>38064</v>
      </c>
      <c r="P509">
        <f t="shared" si="64"/>
        <v>77.76389634146345</v>
      </c>
    </row>
    <row r="510" spans="1:16" ht="12.75">
      <c r="A510">
        <v>2004</v>
      </c>
      <c r="B510">
        <v>601</v>
      </c>
      <c r="C510">
        <v>201</v>
      </c>
      <c r="D510" s="8">
        <v>0.4531318518518519</v>
      </c>
      <c r="E510">
        <f t="shared" si="67"/>
        <v>0.05044901761093997</v>
      </c>
      <c r="F510" s="2">
        <v>109</v>
      </c>
      <c r="G510">
        <f t="shared" si="62"/>
        <v>0.004157172952769283</v>
      </c>
      <c r="H510">
        <f t="shared" si="63"/>
        <v>1.6354004845371752</v>
      </c>
      <c r="I510" s="8">
        <v>11.133407948429523</v>
      </c>
      <c r="J510">
        <f t="shared" si="66"/>
        <v>2.267400356930399</v>
      </c>
      <c r="K510" s="8">
        <v>33.741076740035695</v>
      </c>
      <c r="L510" s="8">
        <v>11.133407948429523</v>
      </c>
      <c r="M510">
        <f t="shared" si="65"/>
        <v>0.007552197530864198</v>
      </c>
      <c r="N510" s="1">
        <v>37902</v>
      </c>
      <c r="O510" s="1">
        <v>38064</v>
      </c>
      <c r="P510">
        <f t="shared" si="64"/>
        <v>54.19086853063654</v>
      </c>
    </row>
    <row r="511" spans="1:16" ht="12.75">
      <c r="A511">
        <v>2004</v>
      </c>
      <c r="B511">
        <v>601</v>
      </c>
      <c r="C511">
        <v>205</v>
      </c>
      <c r="D511" s="8">
        <v>0.5804453947368421</v>
      </c>
      <c r="E511">
        <f t="shared" si="67"/>
        <v>0.05318995397269344</v>
      </c>
      <c r="F511" s="2">
        <v>109</v>
      </c>
      <c r="G511">
        <f t="shared" si="62"/>
        <v>0.005325187107677451</v>
      </c>
      <c r="H511">
        <f t="shared" si="63"/>
        <v>2.2540784219955636</v>
      </c>
      <c r="I511" s="8">
        <v>9.163644755387937</v>
      </c>
      <c r="J511">
        <f t="shared" si="66"/>
        <v>2.3807703747769193</v>
      </c>
      <c r="K511" s="8">
        <v>35.428130577037486</v>
      </c>
      <c r="L511" s="8">
        <v>9.163644755387937</v>
      </c>
      <c r="M511">
        <f t="shared" si="65"/>
        <v>0.009674089912280701</v>
      </c>
      <c r="N511" s="1">
        <v>37902</v>
      </c>
      <c r="O511" s="1">
        <v>38064</v>
      </c>
      <c r="P511">
        <f t="shared" si="64"/>
        <v>56.90041195716837</v>
      </c>
    </row>
    <row r="512" spans="1:16" ht="12.75">
      <c r="A512">
        <v>2004</v>
      </c>
      <c r="B512">
        <v>601</v>
      </c>
      <c r="C512">
        <v>209</v>
      </c>
      <c r="D512" s="8">
        <v>0.7179639433551198</v>
      </c>
      <c r="E512">
        <f t="shared" si="67"/>
        <v>0.053663999555065775</v>
      </c>
      <c r="F512" s="2">
        <v>109</v>
      </c>
      <c r="G512">
        <f t="shared" si="62"/>
        <v>0.0065868251683955945</v>
      </c>
      <c r="H512">
        <f t="shared" si="63"/>
        <v>3.187743126827136</v>
      </c>
      <c r="I512" s="8">
        <v>7.474469999745161</v>
      </c>
      <c r="J512">
        <f t="shared" si="66"/>
        <v>4.500789708506843</v>
      </c>
      <c r="K512" s="8">
        <v>66.97603732897086</v>
      </c>
      <c r="L512" s="8">
        <v>7.474469999745161</v>
      </c>
      <c r="M512">
        <f t="shared" si="65"/>
        <v>0.01196606572258533</v>
      </c>
      <c r="N512" s="1">
        <v>37902</v>
      </c>
      <c r="O512" s="1">
        <v>38064</v>
      </c>
      <c r="P512">
        <f t="shared" si="64"/>
        <v>107.56887403331355</v>
      </c>
    </row>
    <row r="513" spans="1:16" ht="12.75">
      <c r="A513">
        <v>2004</v>
      </c>
      <c r="B513">
        <v>601</v>
      </c>
      <c r="C513">
        <v>301</v>
      </c>
      <c r="D513" s="8">
        <v>0.4819871459694988</v>
      </c>
      <c r="E513">
        <f t="shared" si="67"/>
        <v>0.04723063692100235</v>
      </c>
      <c r="F513" s="2">
        <v>109</v>
      </c>
      <c r="G513">
        <f t="shared" si="62"/>
        <v>0.004421900421738521</v>
      </c>
      <c r="H513">
        <f t="shared" si="63"/>
        <v>1.758758838278452</v>
      </c>
      <c r="I513" s="8">
        <v>9.799148652813079</v>
      </c>
      <c r="J513">
        <f t="shared" si="66"/>
        <v>2.5281513979773953</v>
      </c>
      <c r="K513" s="8">
        <v>37.621300565139805</v>
      </c>
      <c r="L513" s="8">
        <v>9.799148652813079</v>
      </c>
      <c r="M513">
        <f t="shared" si="65"/>
        <v>0.008033119099491648</v>
      </c>
      <c r="N513" s="1">
        <v>37902</v>
      </c>
      <c r="O513" s="1">
        <v>38064</v>
      </c>
      <c r="P513">
        <f t="shared" si="64"/>
        <v>60.422818411659755</v>
      </c>
    </row>
    <row r="514" spans="1:16" ht="12.75">
      <c r="A514">
        <v>2004</v>
      </c>
      <c r="B514">
        <v>601</v>
      </c>
      <c r="C514">
        <v>305</v>
      </c>
      <c r="D514" s="8">
        <v>0.5867505446623094</v>
      </c>
      <c r="E514">
        <f t="shared" si="67"/>
        <v>0.07189360687839697</v>
      </c>
      <c r="F514" s="2">
        <v>109</v>
      </c>
      <c r="G514">
        <f t="shared" si="62"/>
        <v>0.005383032519837701</v>
      </c>
      <c r="H514">
        <f t="shared" si="63"/>
        <v>2.2901821184236786</v>
      </c>
      <c r="I514" s="8">
        <v>12.252840245725492</v>
      </c>
      <c r="J514">
        <f t="shared" si="66"/>
        <v>3.2423825104104704</v>
      </c>
      <c r="K514" s="8">
        <v>48.249739738251044</v>
      </c>
      <c r="L514" s="8">
        <v>12.252840245725492</v>
      </c>
      <c r="M514">
        <f t="shared" si="65"/>
        <v>0.009779175744371822</v>
      </c>
      <c r="N514" s="1">
        <v>37902</v>
      </c>
      <c r="O514" s="1">
        <v>38064</v>
      </c>
      <c r="P514">
        <f t="shared" si="64"/>
        <v>77.49294199881024</v>
      </c>
    </row>
    <row r="515" spans="1:16" ht="12.75">
      <c r="A515">
        <v>2004</v>
      </c>
      <c r="B515">
        <v>601</v>
      </c>
      <c r="C515">
        <v>309</v>
      </c>
      <c r="D515" s="8">
        <v>0.7335128849902534</v>
      </c>
      <c r="E515">
        <f t="shared" si="67"/>
        <v>0.052804494716700026</v>
      </c>
      <c r="F515" s="2">
        <v>109</v>
      </c>
      <c r="G515">
        <f t="shared" si="62"/>
        <v>0.006729476009084893</v>
      </c>
      <c r="H515">
        <f t="shared" si="63"/>
        <v>3.31513838742522</v>
      </c>
      <c r="I515" s="8">
        <v>7.198850326589924</v>
      </c>
      <c r="J515">
        <f t="shared" si="66"/>
        <v>4.274049672813803</v>
      </c>
      <c r="K515" s="8">
        <v>63.60192965496729</v>
      </c>
      <c r="L515" s="8">
        <v>7.198850326589924</v>
      </c>
      <c r="M515">
        <f t="shared" si="65"/>
        <v>0.012225214749837557</v>
      </c>
      <c r="N515" s="1">
        <v>37902</v>
      </c>
      <c r="O515" s="1">
        <v>38064</v>
      </c>
      <c r="P515">
        <f t="shared" si="64"/>
        <v>102.14978718024987</v>
      </c>
    </row>
    <row r="516" spans="1:16" ht="12.75">
      <c r="A516">
        <v>2004</v>
      </c>
      <c r="B516">
        <v>601</v>
      </c>
      <c r="C516">
        <v>401</v>
      </c>
      <c r="D516" s="8">
        <v>0.3698457671957673</v>
      </c>
      <c r="E516">
        <f t="shared" si="67"/>
        <v>0.034054000511179745</v>
      </c>
      <c r="F516" s="2">
        <v>109</v>
      </c>
      <c r="G516">
        <f t="shared" si="62"/>
        <v>0.0033930804329886906</v>
      </c>
      <c r="H516">
        <f t="shared" si="63"/>
        <v>1.3257674560098205</v>
      </c>
      <c r="I516" s="8">
        <v>9.207622077003313</v>
      </c>
      <c r="J516">
        <f t="shared" si="66"/>
        <v>2.301411362284355</v>
      </c>
      <c r="K516" s="8">
        <v>34.24719289113623</v>
      </c>
      <c r="L516" s="8">
        <v>9.207622077003313</v>
      </c>
      <c r="M516">
        <f t="shared" si="65"/>
        <v>0.006164096119929454</v>
      </c>
      <c r="N516" s="1">
        <v>37902</v>
      </c>
      <c r="O516" s="1">
        <v>38064</v>
      </c>
      <c r="P516">
        <f t="shared" si="64"/>
        <v>55.00373155859608</v>
      </c>
    </row>
    <row r="517" spans="1:16" ht="12.75">
      <c r="A517">
        <v>2004</v>
      </c>
      <c r="B517">
        <v>601</v>
      </c>
      <c r="C517">
        <v>405</v>
      </c>
      <c r="D517" s="8">
        <v>0.5565926587301587</v>
      </c>
      <c r="E517">
        <f t="shared" si="67"/>
        <v>0.05640969345218401</v>
      </c>
      <c r="F517" s="2">
        <v>109</v>
      </c>
      <c r="G517">
        <f t="shared" si="62"/>
        <v>0.005106354667249163</v>
      </c>
      <c r="H517">
        <f t="shared" si="63"/>
        <v>2.1225706736143923</v>
      </c>
      <c r="I517" s="8">
        <v>10.134825274354176</v>
      </c>
      <c r="J517">
        <f t="shared" si="66"/>
        <v>2.958957465794171</v>
      </c>
      <c r="K517" s="8">
        <v>44.032105145746584</v>
      </c>
      <c r="L517" s="8">
        <v>10.134825274354176</v>
      </c>
      <c r="M517">
        <f t="shared" si="65"/>
        <v>0.009276544312169312</v>
      </c>
      <c r="N517" s="1">
        <v>37902</v>
      </c>
      <c r="O517" s="1">
        <v>38064</v>
      </c>
      <c r="P517">
        <f t="shared" si="64"/>
        <v>70.7190834324807</v>
      </c>
    </row>
    <row r="518" spans="1:16" ht="12.75">
      <c r="A518">
        <v>2004</v>
      </c>
      <c r="B518">
        <v>601</v>
      </c>
      <c r="C518">
        <v>409</v>
      </c>
      <c r="D518" s="8">
        <v>0.6521350198412698</v>
      </c>
      <c r="E518">
        <f t="shared" si="67"/>
        <v>0.05575938338290519</v>
      </c>
      <c r="F518" s="2">
        <v>109</v>
      </c>
      <c r="G518">
        <f t="shared" si="62"/>
        <v>0.005982890090286879</v>
      </c>
      <c r="H518">
        <f t="shared" si="63"/>
        <v>2.700433232722264</v>
      </c>
      <c r="I518" s="8">
        <v>8.550282025412018</v>
      </c>
      <c r="J518">
        <f t="shared" si="66"/>
        <v>5.056302795954791</v>
      </c>
      <c r="K518" s="8">
        <v>75.24260113027961</v>
      </c>
      <c r="L518" s="8">
        <v>8.550282025412018</v>
      </c>
      <c r="M518">
        <f t="shared" si="65"/>
        <v>0.010868916997354495</v>
      </c>
      <c r="N518" s="1">
        <v>37902</v>
      </c>
      <c r="O518" s="1">
        <v>38064</v>
      </c>
      <c r="P518">
        <f t="shared" si="64"/>
        <v>120.84563682331951</v>
      </c>
    </row>
    <row r="519" spans="1:16" ht="12.75">
      <c r="A519" s="14" t="s">
        <v>58</v>
      </c>
      <c r="B519" s="13">
        <v>222</v>
      </c>
      <c r="D519" s="14">
        <v>0.6923181818181817</v>
      </c>
      <c r="F519" s="13">
        <v>47</v>
      </c>
      <c r="G519" s="14">
        <v>0.01473017408123791</v>
      </c>
      <c r="I519" s="14">
        <v>8.471025887322503</v>
      </c>
      <c r="J519">
        <f>K519*60*1.12/1000</f>
        <v>2.071808280160619</v>
      </c>
      <c r="K519" s="18">
        <v>30.83048035953302</v>
      </c>
      <c r="N519" s="15">
        <v>38281</v>
      </c>
      <c r="O519" s="15">
        <v>38336</v>
      </c>
      <c r="P519">
        <f t="shared" si="64"/>
        <v>49.5162178958388</v>
      </c>
    </row>
    <row r="520" spans="1:15" ht="12.75">
      <c r="A520" s="14" t="s">
        <v>58</v>
      </c>
      <c r="B520" s="13">
        <v>222</v>
      </c>
      <c r="D520" s="14">
        <v>0.7776704545454546</v>
      </c>
      <c r="F520" s="14">
        <v>47</v>
      </c>
      <c r="G520" s="14">
        <v>0.01654617988394584</v>
      </c>
      <c r="I520" s="14">
        <v>5.88403043326759</v>
      </c>
      <c r="J520">
        <f aca="true" t="shared" si="68" ref="J520:J583">K520*60*1.12/1000</f>
        <v>2.18809530856633</v>
      </c>
      <c r="K520" s="18">
        <v>32.56094209176086</v>
      </c>
      <c r="N520" s="15">
        <v>38281</v>
      </c>
      <c r="O520" s="15">
        <v>38336</v>
      </c>
    </row>
    <row r="521" spans="1:15" ht="12.75">
      <c r="A521" s="14" t="s">
        <v>58</v>
      </c>
      <c r="B521" s="13">
        <v>222</v>
      </c>
      <c r="D521" s="14">
        <v>0.7114157051282052</v>
      </c>
      <c r="F521" s="13">
        <v>47</v>
      </c>
      <c r="G521" s="14">
        <v>0.015136504364429898</v>
      </c>
      <c r="I521" s="14">
        <v>9.089084737253298</v>
      </c>
      <c r="J521">
        <f t="shared" si="68"/>
        <v>2.517978933016063</v>
      </c>
      <c r="K521" s="18">
        <v>37.46992459845331</v>
      </c>
      <c r="N521" s="15">
        <v>38281</v>
      </c>
      <c r="O521" s="15">
        <v>38336</v>
      </c>
    </row>
    <row r="522" spans="1:15" ht="12.75">
      <c r="A522" s="14" t="s">
        <v>58</v>
      </c>
      <c r="B522" s="13">
        <v>222</v>
      </c>
      <c r="D522" s="14">
        <v>0.7882163636363636</v>
      </c>
      <c r="F522" s="14">
        <v>47</v>
      </c>
      <c r="G522" s="14">
        <v>0.016770560928433268</v>
      </c>
      <c r="I522" s="14">
        <v>4.04948213398067</v>
      </c>
      <c r="J522">
        <f t="shared" si="68"/>
        <v>2.115939373527662</v>
      </c>
      <c r="K522" s="18">
        <v>31.487193058447353</v>
      </c>
      <c r="N522" s="15">
        <v>38281</v>
      </c>
      <c r="O522" s="15">
        <v>38336</v>
      </c>
    </row>
    <row r="523" spans="1:15" ht="12.75">
      <c r="A523" s="14" t="s">
        <v>58</v>
      </c>
      <c r="B523" s="13">
        <v>222</v>
      </c>
      <c r="D523" s="14">
        <v>0.6807566666666668</v>
      </c>
      <c r="F523" s="13">
        <v>47</v>
      </c>
      <c r="G523" s="14">
        <v>0.014484184397163122</v>
      </c>
      <c r="I523" s="14">
        <v>8.828945035833522</v>
      </c>
      <c r="J523">
        <f t="shared" si="68"/>
        <v>2.226966259845331</v>
      </c>
      <c r="K523" s="18">
        <v>33.13937886674599</v>
      </c>
      <c r="N523" s="15">
        <v>38281</v>
      </c>
      <c r="O523" s="15">
        <v>38336</v>
      </c>
    </row>
    <row r="524" spans="1:15" ht="12.75">
      <c r="A524" s="14" t="s">
        <v>58</v>
      </c>
      <c r="B524" s="13">
        <v>222</v>
      </c>
      <c r="D524" s="14">
        <v>0.6862905882352942</v>
      </c>
      <c r="F524" s="13">
        <v>57</v>
      </c>
      <c r="G524" s="14">
        <v>0.012040185758513934</v>
      </c>
      <c r="I524" s="14">
        <v>8.978469527129091</v>
      </c>
      <c r="J524">
        <f t="shared" si="68"/>
        <v>2.071808280160619</v>
      </c>
      <c r="K524" s="18">
        <v>30.83048035953302</v>
      </c>
      <c r="N524" s="15">
        <v>38281</v>
      </c>
      <c r="O524" s="15">
        <v>38355</v>
      </c>
    </row>
    <row r="525" spans="1:15" ht="12.75">
      <c r="A525" s="14" t="s">
        <v>58</v>
      </c>
      <c r="B525" s="13">
        <v>222</v>
      </c>
      <c r="D525" s="14">
        <v>0.7652345833333333</v>
      </c>
      <c r="F525" s="14">
        <v>57</v>
      </c>
      <c r="G525" s="14">
        <v>0.01342516812865497</v>
      </c>
      <c r="I525" s="14">
        <v>4.7483655526491155</v>
      </c>
      <c r="J525">
        <f t="shared" si="68"/>
        <v>2.18809530856633</v>
      </c>
      <c r="K525" s="18">
        <v>32.56094209176086</v>
      </c>
      <c r="N525" s="15">
        <v>38281</v>
      </c>
      <c r="O525" s="15">
        <v>38355</v>
      </c>
    </row>
    <row r="526" spans="1:15" ht="12.75">
      <c r="A526" s="14" t="s">
        <v>58</v>
      </c>
      <c r="B526" s="13">
        <v>222</v>
      </c>
      <c r="D526" s="14">
        <v>0.7373741666666666</v>
      </c>
      <c r="F526" s="13">
        <v>57</v>
      </c>
      <c r="G526" s="14">
        <v>0.012936388888888886</v>
      </c>
      <c r="I526" s="14">
        <v>8.488129016901363</v>
      </c>
      <c r="J526">
        <f t="shared" si="68"/>
        <v>2.517978933016063</v>
      </c>
      <c r="K526" s="18">
        <v>37.46992459845331</v>
      </c>
      <c r="N526" s="15">
        <v>38281</v>
      </c>
      <c r="O526" s="15">
        <v>38355</v>
      </c>
    </row>
    <row r="527" spans="1:15" ht="12.75">
      <c r="A527" s="14" t="s">
        <v>58</v>
      </c>
      <c r="B527" s="13">
        <v>222</v>
      </c>
      <c r="D527" s="14">
        <v>0.8143889899380805</v>
      </c>
      <c r="F527" s="14">
        <v>57</v>
      </c>
      <c r="G527" s="14">
        <v>0.01428752613926457</v>
      </c>
      <c r="I527" s="14">
        <v>4.189579705068078</v>
      </c>
      <c r="J527">
        <f t="shared" si="68"/>
        <v>2.115939373527662</v>
      </c>
      <c r="K527" s="18">
        <v>31.487193058447353</v>
      </c>
      <c r="N527" s="15">
        <v>38281</v>
      </c>
      <c r="O527" s="15">
        <v>38355</v>
      </c>
    </row>
    <row r="528" spans="1:15" ht="12.75">
      <c r="A528" s="14" t="s">
        <v>58</v>
      </c>
      <c r="B528" s="13">
        <v>222</v>
      </c>
      <c r="D528" s="14">
        <v>0.7039494047619047</v>
      </c>
      <c r="F528" s="13">
        <v>57</v>
      </c>
      <c r="G528" s="14">
        <v>0.0123499895572264</v>
      </c>
      <c r="I528" s="14">
        <v>7.832410579425754</v>
      </c>
      <c r="J528">
        <f t="shared" si="68"/>
        <v>2.226966259845331</v>
      </c>
      <c r="K528" s="18">
        <v>33.13937886674599</v>
      </c>
      <c r="N528" s="15">
        <v>38281</v>
      </c>
      <c r="O528" s="15">
        <v>38355</v>
      </c>
    </row>
    <row r="529" spans="1:15" ht="12.75">
      <c r="A529" s="14" t="s">
        <v>58</v>
      </c>
      <c r="B529" s="13">
        <v>222</v>
      </c>
      <c r="D529" s="14">
        <v>0.7285681440781439</v>
      </c>
      <c r="F529" s="13">
        <v>62</v>
      </c>
      <c r="G529" s="14">
        <v>0.011751099098034578</v>
      </c>
      <c r="I529" s="14">
        <v>3.97022040898887</v>
      </c>
      <c r="J529">
        <f t="shared" si="68"/>
        <v>2.071808280160619</v>
      </c>
      <c r="K529" s="18">
        <v>30.83048035953302</v>
      </c>
      <c r="N529" s="15">
        <v>38281</v>
      </c>
      <c r="O529" s="15">
        <v>38372</v>
      </c>
    </row>
    <row r="530" spans="1:15" ht="12.75">
      <c r="A530" s="14" t="s">
        <v>58</v>
      </c>
      <c r="B530" s="13">
        <v>222</v>
      </c>
      <c r="D530" s="14">
        <v>0.7925707570207571</v>
      </c>
      <c r="F530" s="14">
        <v>62</v>
      </c>
      <c r="G530" s="14">
        <v>0.012783399306786404</v>
      </c>
      <c r="I530" s="14">
        <v>2.958037020290901</v>
      </c>
      <c r="J530">
        <f t="shared" si="68"/>
        <v>2.18809530856633</v>
      </c>
      <c r="K530" s="18">
        <v>32.56094209176086</v>
      </c>
      <c r="N530" s="15">
        <v>38281</v>
      </c>
      <c r="O530" s="15">
        <v>38372</v>
      </c>
    </row>
    <row r="531" spans="1:15" ht="12.75">
      <c r="A531" s="14" t="s">
        <v>58</v>
      </c>
      <c r="B531" s="13">
        <v>222</v>
      </c>
      <c r="D531" s="14">
        <v>0.768027326007326</v>
      </c>
      <c r="F531" s="13">
        <v>62</v>
      </c>
      <c r="G531" s="14">
        <v>0.012387537516247195</v>
      </c>
      <c r="I531" s="14">
        <v>3.005141238239941</v>
      </c>
      <c r="J531">
        <f t="shared" si="68"/>
        <v>2.517978933016063</v>
      </c>
      <c r="K531" s="18">
        <v>37.46992459845331</v>
      </c>
      <c r="N531" s="15">
        <v>38281</v>
      </c>
      <c r="O531" s="15">
        <v>38372</v>
      </c>
    </row>
    <row r="532" spans="1:15" ht="12.75">
      <c r="A532" s="14" t="s">
        <v>58</v>
      </c>
      <c r="B532" s="13">
        <v>222</v>
      </c>
      <c r="D532" s="14">
        <v>0.7917576923076924</v>
      </c>
      <c r="F532" s="14">
        <v>62</v>
      </c>
      <c r="G532" s="14">
        <v>0.012770285359801492</v>
      </c>
      <c r="I532" s="14">
        <v>1.9468762271616749</v>
      </c>
      <c r="J532">
        <f t="shared" si="68"/>
        <v>2.115939373527662</v>
      </c>
      <c r="K532" s="18">
        <v>31.487193058447353</v>
      </c>
      <c r="N532" s="15">
        <v>38281</v>
      </c>
      <c r="O532" s="15">
        <v>38372</v>
      </c>
    </row>
    <row r="533" spans="1:15" ht="12.75">
      <c r="A533" s="14" t="s">
        <v>58</v>
      </c>
      <c r="B533" s="13">
        <v>222</v>
      </c>
      <c r="D533" s="14">
        <v>0.7494809401709402</v>
      </c>
      <c r="F533" s="13">
        <v>62</v>
      </c>
      <c r="G533" s="14">
        <v>0.012088402260821618</v>
      </c>
      <c r="I533" s="14">
        <v>3.0944362311512195</v>
      </c>
      <c r="J533">
        <f t="shared" si="68"/>
        <v>2.226966259845331</v>
      </c>
      <c r="K533" s="18">
        <v>33.13937886674599</v>
      </c>
      <c r="N533" s="15">
        <v>38281</v>
      </c>
      <c r="O533" s="15">
        <v>38372</v>
      </c>
    </row>
    <row r="534" spans="1:15" ht="12.75">
      <c r="A534" s="14" t="s">
        <v>58</v>
      </c>
      <c r="B534" s="13">
        <v>222</v>
      </c>
      <c r="D534" s="14">
        <v>0.5826410256410256</v>
      </c>
      <c r="F534" s="13">
        <v>77</v>
      </c>
      <c r="G534" s="14">
        <v>0.007566766566766566</v>
      </c>
      <c r="I534" s="14">
        <v>5.33822040720721</v>
      </c>
      <c r="J534">
        <f t="shared" si="68"/>
        <v>2.071808280160619</v>
      </c>
      <c r="K534" s="18">
        <v>30.83048035953302</v>
      </c>
      <c r="N534" s="15">
        <v>38281</v>
      </c>
      <c r="O534" s="15">
        <v>38399</v>
      </c>
    </row>
    <row r="535" spans="1:15" ht="12.75">
      <c r="A535" s="14" t="s">
        <v>58</v>
      </c>
      <c r="B535" s="13">
        <v>222</v>
      </c>
      <c r="D535" s="14">
        <v>0.6653105555555555</v>
      </c>
      <c r="F535" s="14">
        <v>77</v>
      </c>
      <c r="G535" s="14">
        <v>0.008640396825396825</v>
      </c>
      <c r="I535" s="14">
        <v>4.029136945961205</v>
      </c>
      <c r="J535">
        <f t="shared" si="68"/>
        <v>2.18809530856633</v>
      </c>
      <c r="K535" s="18">
        <v>32.56094209176086</v>
      </c>
      <c r="N535" s="15">
        <v>38281</v>
      </c>
      <c r="O535" s="15">
        <v>38399</v>
      </c>
    </row>
    <row r="536" spans="1:15" ht="12.75">
      <c r="A536" s="14" t="s">
        <v>58</v>
      </c>
      <c r="B536" s="13">
        <v>222</v>
      </c>
      <c r="D536" s="14">
        <v>0.6663805555555556</v>
      </c>
      <c r="F536" s="13">
        <v>77</v>
      </c>
      <c r="G536" s="14">
        <v>0.00865429292929293</v>
      </c>
      <c r="I536" s="14">
        <v>5.67140974692375</v>
      </c>
      <c r="J536">
        <f t="shared" si="68"/>
        <v>2.517978933016063</v>
      </c>
      <c r="K536" s="18">
        <v>37.46992459845331</v>
      </c>
      <c r="N536" s="15">
        <v>38281</v>
      </c>
      <c r="O536" s="15">
        <v>38399</v>
      </c>
    </row>
    <row r="537" spans="1:15" ht="12.75">
      <c r="A537" s="14" t="s">
        <v>58</v>
      </c>
      <c r="B537" s="13">
        <v>222</v>
      </c>
      <c r="D537" s="14">
        <v>0.7783630952380953</v>
      </c>
      <c r="F537" s="14">
        <v>77</v>
      </c>
      <c r="G537" s="14">
        <v>0.010108611626468771</v>
      </c>
      <c r="I537" s="14">
        <v>3.0560420013532217</v>
      </c>
      <c r="J537">
        <f t="shared" si="68"/>
        <v>2.115939373527662</v>
      </c>
      <c r="K537" s="18">
        <v>31.487193058447353</v>
      </c>
      <c r="N537" s="15">
        <v>38281</v>
      </c>
      <c r="O537" s="15">
        <v>38399</v>
      </c>
    </row>
    <row r="538" spans="1:15" ht="12.75">
      <c r="A538" s="14" t="s">
        <v>58</v>
      </c>
      <c r="B538" s="13">
        <v>222</v>
      </c>
      <c r="D538" s="14">
        <v>0.5976888888888889</v>
      </c>
      <c r="F538" s="13">
        <v>77</v>
      </c>
      <c r="G538" s="14">
        <v>0.007762193362193363</v>
      </c>
      <c r="I538" s="14">
        <v>4.635233921450953</v>
      </c>
      <c r="J538">
        <f t="shared" si="68"/>
        <v>2.226966259845331</v>
      </c>
      <c r="K538" s="18">
        <v>33.13937886674599</v>
      </c>
      <c r="N538" s="15">
        <v>38281</v>
      </c>
      <c r="O538" s="15">
        <v>38399</v>
      </c>
    </row>
    <row r="539" spans="1:15" ht="12.75">
      <c r="A539" s="14" t="s">
        <v>58</v>
      </c>
      <c r="B539" s="13">
        <v>222</v>
      </c>
      <c r="D539" s="14">
        <v>0.5490618803418803</v>
      </c>
      <c r="F539" s="13">
        <v>96</v>
      </c>
      <c r="G539" s="14">
        <v>0.005719394586894587</v>
      </c>
      <c r="I539" s="14">
        <v>7.430667880292208</v>
      </c>
      <c r="J539">
        <f t="shared" si="68"/>
        <v>2.071808280160619</v>
      </c>
      <c r="K539" s="18">
        <v>30.83048035953302</v>
      </c>
      <c r="N539" s="15">
        <v>38281</v>
      </c>
      <c r="O539" s="15">
        <v>38419</v>
      </c>
    </row>
    <row r="540" spans="1:15" ht="12.75">
      <c r="A540" s="14" t="s">
        <v>58</v>
      </c>
      <c r="B540" s="13">
        <v>222</v>
      </c>
      <c r="D540" s="14">
        <v>0.704097619047619</v>
      </c>
      <c r="F540" s="14">
        <v>96</v>
      </c>
      <c r="G540" s="14">
        <v>0.0073343501984126985</v>
      </c>
      <c r="I540" s="14">
        <v>5.505859702762266</v>
      </c>
      <c r="J540">
        <f t="shared" si="68"/>
        <v>2.18809530856633</v>
      </c>
      <c r="K540" s="18">
        <v>32.56094209176086</v>
      </c>
      <c r="N540" s="15">
        <v>38281</v>
      </c>
      <c r="O540" s="15">
        <v>38419</v>
      </c>
    </row>
    <row r="541" spans="1:15" ht="12.75">
      <c r="A541" s="14" t="s">
        <v>58</v>
      </c>
      <c r="B541" s="13">
        <v>222</v>
      </c>
      <c r="D541" s="14">
        <v>0.6803068452380954</v>
      </c>
      <c r="F541" s="13">
        <v>96</v>
      </c>
      <c r="G541" s="14">
        <v>0.007086529637896827</v>
      </c>
      <c r="I541" s="14">
        <v>7.543339601923653</v>
      </c>
      <c r="J541">
        <f t="shared" si="68"/>
        <v>2.517978933016063</v>
      </c>
      <c r="K541" s="18">
        <v>37.46992459845331</v>
      </c>
      <c r="N541" s="15">
        <v>38281</v>
      </c>
      <c r="O541" s="15">
        <v>38419</v>
      </c>
    </row>
    <row r="542" spans="1:15" ht="12.75">
      <c r="A542" s="14" t="s">
        <v>58</v>
      </c>
      <c r="B542" s="13">
        <v>222</v>
      </c>
      <c r="D542" s="14">
        <v>0.8645501361655773</v>
      </c>
      <c r="F542" s="14">
        <v>96</v>
      </c>
      <c r="G542" s="14">
        <v>0.009005730585058097</v>
      </c>
      <c r="I542" s="14">
        <v>2.0272668429661223</v>
      </c>
      <c r="J542">
        <f t="shared" si="68"/>
        <v>2.115939373527662</v>
      </c>
      <c r="K542" s="18">
        <v>31.487193058447353</v>
      </c>
      <c r="N542" s="15">
        <v>38281</v>
      </c>
      <c r="O542" s="15">
        <v>38419</v>
      </c>
    </row>
    <row r="543" spans="1:15" ht="12.75">
      <c r="A543" s="14" t="s">
        <v>58</v>
      </c>
      <c r="B543" s="13">
        <v>222</v>
      </c>
      <c r="D543" s="14">
        <v>0.603402380952381</v>
      </c>
      <c r="F543" s="13">
        <v>96</v>
      </c>
      <c r="G543" s="14">
        <v>0.006285441468253969</v>
      </c>
      <c r="I543" s="14">
        <v>6.632196979374598</v>
      </c>
      <c r="J543">
        <f t="shared" si="68"/>
        <v>2.226966259845331</v>
      </c>
      <c r="K543" s="18">
        <v>33.13937886674599</v>
      </c>
      <c r="N543" s="15">
        <v>38281</v>
      </c>
      <c r="O543" s="15">
        <v>38419</v>
      </c>
    </row>
    <row r="544" spans="1:15" ht="12.75">
      <c r="A544" s="14" t="s">
        <v>58</v>
      </c>
      <c r="B544" s="13">
        <v>222</v>
      </c>
      <c r="D544" s="14">
        <v>0.5917404166666667</v>
      </c>
      <c r="F544" s="13">
        <v>113</v>
      </c>
      <c r="G544" s="14">
        <v>0.005236640855457227</v>
      </c>
      <c r="I544" s="14">
        <v>4.973243940835686</v>
      </c>
      <c r="J544">
        <f t="shared" si="68"/>
        <v>2.071808280160619</v>
      </c>
      <c r="K544" s="18">
        <v>30.83048035953302</v>
      </c>
      <c r="N544" s="15">
        <v>38281</v>
      </c>
      <c r="O544" s="15">
        <v>38436</v>
      </c>
    </row>
    <row r="545" spans="1:15" ht="12.75">
      <c r="A545" s="14" t="s">
        <v>58</v>
      </c>
      <c r="B545" s="13">
        <v>222</v>
      </c>
      <c r="D545" s="14">
        <v>0.7027781798245614</v>
      </c>
      <c r="F545" s="14">
        <v>113</v>
      </c>
      <c r="G545" s="14">
        <v>0.006219275927650985</v>
      </c>
      <c r="I545" s="14">
        <v>4.84115712179832</v>
      </c>
      <c r="J545">
        <f t="shared" si="68"/>
        <v>2.18809530856633</v>
      </c>
      <c r="K545" s="18">
        <v>32.56094209176086</v>
      </c>
      <c r="N545" s="15">
        <v>38281</v>
      </c>
      <c r="O545" s="15">
        <v>38436</v>
      </c>
    </row>
    <row r="546" spans="1:15" ht="12.75">
      <c r="A546" s="14" t="s">
        <v>58</v>
      </c>
      <c r="B546" s="13">
        <v>222</v>
      </c>
      <c r="D546" s="14">
        <v>0.7112218452380952</v>
      </c>
      <c r="F546" s="13">
        <v>113</v>
      </c>
      <c r="G546" s="14">
        <v>0.006293998630425621</v>
      </c>
      <c r="I546" s="14">
        <v>5.73285143934222</v>
      </c>
      <c r="J546">
        <f t="shared" si="68"/>
        <v>2.517978933016063</v>
      </c>
      <c r="K546" s="18">
        <v>37.46992459845331</v>
      </c>
      <c r="N546" s="15">
        <v>38281</v>
      </c>
      <c r="O546" s="15">
        <v>38436</v>
      </c>
    </row>
    <row r="547" spans="1:15" ht="12.75">
      <c r="A547" s="14" t="s">
        <v>58</v>
      </c>
      <c r="B547" s="13">
        <v>222</v>
      </c>
      <c r="D547" s="14">
        <v>0.9127174096736597</v>
      </c>
      <c r="F547" s="14">
        <v>113</v>
      </c>
      <c r="G547" s="14">
        <v>0.00807714521835097</v>
      </c>
      <c r="I547" s="14">
        <v>0.9832208455626726</v>
      </c>
      <c r="J547">
        <f t="shared" si="68"/>
        <v>2.115939373527662</v>
      </c>
      <c r="K547" s="18">
        <v>31.487193058447353</v>
      </c>
      <c r="N547" s="15">
        <v>38281</v>
      </c>
      <c r="O547" s="15">
        <v>38436</v>
      </c>
    </row>
    <row r="548" spans="1:15" ht="12.75">
      <c r="A548" s="14" t="s">
        <v>58</v>
      </c>
      <c r="B548" s="13">
        <v>222</v>
      </c>
      <c r="D548" s="14">
        <v>0.6505855297888385</v>
      </c>
      <c r="F548" s="13">
        <v>113</v>
      </c>
      <c r="G548" s="14">
        <v>0.005757394068927775</v>
      </c>
      <c r="I548" s="14">
        <v>5.290017741544293</v>
      </c>
      <c r="J548">
        <f t="shared" si="68"/>
        <v>2.226966259845331</v>
      </c>
      <c r="K548" s="18">
        <v>33.13937886674599</v>
      </c>
      <c r="N548" s="15">
        <v>38281</v>
      </c>
      <c r="O548" s="15">
        <v>38436</v>
      </c>
    </row>
    <row r="549" spans="1:15" ht="12.75">
      <c r="A549" s="14" t="s">
        <v>58</v>
      </c>
      <c r="B549" s="13">
        <v>222</v>
      </c>
      <c r="D549" s="14">
        <v>0.4188359325396826</v>
      </c>
      <c r="F549" s="13">
        <v>130</v>
      </c>
      <c r="G549" s="14">
        <v>0.003221814865689866</v>
      </c>
      <c r="I549" s="14">
        <v>7.360839706503185</v>
      </c>
      <c r="J549">
        <f t="shared" si="68"/>
        <v>2.071808280160619</v>
      </c>
      <c r="K549" s="18">
        <v>30.83048035953302</v>
      </c>
      <c r="N549" s="15">
        <v>38281</v>
      </c>
      <c r="O549" s="15">
        <v>38453</v>
      </c>
    </row>
    <row r="550" spans="1:15" ht="12.75">
      <c r="A550" s="14" t="s">
        <v>58</v>
      </c>
      <c r="B550" s="13">
        <v>222</v>
      </c>
      <c r="D550" s="14">
        <v>0.6112299220272903</v>
      </c>
      <c r="F550" s="14">
        <v>130</v>
      </c>
      <c r="G550" s="14">
        <v>0.004701768630979156</v>
      </c>
      <c r="I550" s="14">
        <v>7.23816690365873</v>
      </c>
      <c r="J550">
        <f t="shared" si="68"/>
        <v>2.18809530856633</v>
      </c>
      <c r="K550" s="18">
        <v>32.56094209176086</v>
      </c>
      <c r="N550" s="15">
        <v>38281</v>
      </c>
      <c r="O550" s="15">
        <v>38453</v>
      </c>
    </row>
    <row r="551" spans="1:15" ht="12.75">
      <c r="A551" s="14" t="s">
        <v>58</v>
      </c>
      <c r="B551" s="13">
        <v>222</v>
      </c>
      <c r="D551" s="14">
        <v>0.5917482352941176</v>
      </c>
      <c r="F551" s="13">
        <v>130</v>
      </c>
      <c r="G551" s="14">
        <v>0.004551909502262443</v>
      </c>
      <c r="I551" s="14">
        <v>12.919685230082116</v>
      </c>
      <c r="J551">
        <f t="shared" si="68"/>
        <v>2.517978933016063</v>
      </c>
      <c r="K551" s="18">
        <v>37.46992459845331</v>
      </c>
      <c r="N551" s="15">
        <v>38281</v>
      </c>
      <c r="O551" s="15">
        <v>38453</v>
      </c>
    </row>
    <row r="552" spans="1:15" ht="12.75">
      <c r="A552" s="14" t="s">
        <v>58</v>
      </c>
      <c r="B552" s="13">
        <v>222</v>
      </c>
      <c r="D552" s="14">
        <v>0.8841416523334479</v>
      </c>
      <c r="F552" s="14">
        <v>130</v>
      </c>
      <c r="G552" s="14">
        <v>0.006801089633334215</v>
      </c>
      <c r="I552" s="14">
        <v>0.8861929955508067</v>
      </c>
      <c r="J552">
        <f t="shared" si="68"/>
        <v>2.115939373527662</v>
      </c>
      <c r="K552" s="18">
        <v>31.487193058447353</v>
      </c>
      <c r="N552" s="15">
        <v>38281</v>
      </c>
      <c r="O552" s="15">
        <v>38453</v>
      </c>
    </row>
    <row r="553" spans="1:15" ht="12.75">
      <c r="A553" s="14" t="s">
        <v>58</v>
      </c>
      <c r="B553" s="13">
        <v>222</v>
      </c>
      <c r="D553" s="14">
        <v>0.4832577777777778</v>
      </c>
      <c r="F553" s="13">
        <v>130</v>
      </c>
      <c r="G553" s="14">
        <v>0.0037173675213675213</v>
      </c>
      <c r="I553" s="14">
        <v>8.969503847278714</v>
      </c>
      <c r="J553">
        <f t="shared" si="68"/>
        <v>2.226966259845331</v>
      </c>
      <c r="K553" s="18">
        <v>33.13937886674599</v>
      </c>
      <c r="N553" s="15">
        <v>38281</v>
      </c>
      <c r="O553" s="15">
        <v>38453</v>
      </c>
    </row>
    <row r="554" spans="1:15" ht="12.75">
      <c r="A554" s="14" t="s">
        <v>58</v>
      </c>
      <c r="B554" s="13">
        <v>222</v>
      </c>
      <c r="D554" s="14">
        <v>0.754573778998779</v>
      </c>
      <c r="F554" s="14">
        <v>47</v>
      </c>
      <c r="G554" s="14">
        <v>0.01605476125529317</v>
      </c>
      <c r="I554" s="14">
        <v>7.1995265062477865</v>
      </c>
      <c r="J554">
        <f t="shared" si="68"/>
        <v>2.3581589514574666</v>
      </c>
      <c r="K554" s="18">
        <v>35.09165106335515</v>
      </c>
      <c r="N554" s="15">
        <v>38281</v>
      </c>
      <c r="O554" s="15">
        <v>38336</v>
      </c>
    </row>
    <row r="555" spans="1:15" ht="12.75">
      <c r="A555" s="14" t="s">
        <v>58</v>
      </c>
      <c r="B555" s="13">
        <v>222</v>
      </c>
      <c r="D555" s="14">
        <v>0.732551282051282</v>
      </c>
      <c r="F555" s="13">
        <v>47</v>
      </c>
      <c r="G555" s="14">
        <v>0.015586197490452808</v>
      </c>
      <c r="I555" s="14">
        <v>7.045430732499646</v>
      </c>
      <c r="J555">
        <f t="shared" si="68"/>
        <v>2.1924110784057107</v>
      </c>
      <c r="K555" s="18">
        <v>32.62516485722784</v>
      </c>
      <c r="N555" s="15">
        <v>38281</v>
      </c>
      <c r="O555" s="15">
        <v>38336</v>
      </c>
    </row>
    <row r="556" spans="1:15" ht="12.75">
      <c r="A556" s="14" t="s">
        <v>58</v>
      </c>
      <c r="B556" s="13">
        <v>222</v>
      </c>
      <c r="D556" s="14">
        <v>0.7935961538461539</v>
      </c>
      <c r="F556" s="14">
        <v>47</v>
      </c>
      <c r="G556" s="14">
        <v>0.01688502454991817</v>
      </c>
      <c r="I556" s="14">
        <v>4.816677294461253</v>
      </c>
      <c r="J556">
        <f t="shared" si="68"/>
        <v>2.552950862641286</v>
      </c>
      <c r="K556" s="18">
        <v>37.99034021787627</v>
      </c>
      <c r="N556" s="15">
        <v>38281</v>
      </c>
      <c r="O556" s="15">
        <v>38336</v>
      </c>
    </row>
    <row r="557" spans="1:15" ht="12.75">
      <c r="A557" s="14" t="s">
        <v>58</v>
      </c>
      <c r="B557" s="13">
        <v>222</v>
      </c>
      <c r="D557" s="14">
        <v>0.7799938894438894</v>
      </c>
      <c r="F557" s="13">
        <v>47</v>
      </c>
      <c r="G557" s="14">
        <v>0.01659561466901892</v>
      </c>
      <c r="I557" s="14">
        <v>4.768178607706717</v>
      </c>
      <c r="J557">
        <f t="shared" si="68"/>
        <v>2.7425919204342657</v>
      </c>
      <c r="K557" s="18">
        <v>40.812379768367045</v>
      </c>
      <c r="N557" s="15">
        <v>38281</v>
      </c>
      <c r="O557" s="15">
        <v>38336</v>
      </c>
    </row>
    <row r="558" spans="1:15" ht="12.75">
      <c r="A558" s="14" t="s">
        <v>58</v>
      </c>
      <c r="B558" s="13">
        <v>222</v>
      </c>
      <c r="D558" s="14">
        <v>0.5731185286935288</v>
      </c>
      <c r="F558" s="14">
        <v>47</v>
      </c>
      <c r="G558" s="14">
        <v>0.012194011248798485</v>
      </c>
      <c r="I558" s="14">
        <v>10.366144330216871</v>
      </c>
      <c r="J558">
        <f t="shared" si="68"/>
        <v>1.8238272379238554</v>
      </c>
      <c r="K558" s="18">
        <v>27.1402862786288</v>
      </c>
      <c r="N558" s="15">
        <v>38281</v>
      </c>
      <c r="O558" s="15">
        <v>38336</v>
      </c>
    </row>
    <row r="559" spans="1:15" ht="12.75">
      <c r="A559" s="14" t="s">
        <v>58</v>
      </c>
      <c r="B559" s="13">
        <v>222</v>
      </c>
      <c r="D559" s="14">
        <v>0.7187555555555556</v>
      </c>
      <c r="F559" s="14">
        <v>57</v>
      </c>
      <c r="G559" s="14">
        <v>0.012609746588693958</v>
      </c>
      <c r="I559" s="14">
        <v>8.311567555523581</v>
      </c>
      <c r="J559">
        <f t="shared" si="68"/>
        <v>2.3581589514574666</v>
      </c>
      <c r="K559" s="18">
        <v>35.09165106335515</v>
      </c>
      <c r="N559" s="15">
        <v>38281</v>
      </c>
      <c r="O559" s="15">
        <v>38355</v>
      </c>
    </row>
    <row r="560" spans="1:15" ht="12.75">
      <c r="A560" s="14" t="s">
        <v>58</v>
      </c>
      <c r="B560" s="13">
        <v>222</v>
      </c>
      <c r="D560" s="14">
        <v>0.7415806022408963</v>
      </c>
      <c r="F560" s="13">
        <v>57</v>
      </c>
      <c r="G560" s="14">
        <v>0.013010186004226251</v>
      </c>
      <c r="I560" s="14">
        <v>6.902894655166475</v>
      </c>
      <c r="J560">
        <f t="shared" si="68"/>
        <v>2.1924110784057107</v>
      </c>
      <c r="K560" s="18">
        <v>32.62516485722784</v>
      </c>
      <c r="N560" s="15">
        <v>38281</v>
      </c>
      <c r="O560" s="15">
        <v>38355</v>
      </c>
    </row>
    <row r="561" spans="1:15" ht="12.75">
      <c r="A561" s="14" t="s">
        <v>58</v>
      </c>
      <c r="B561" s="13">
        <v>222</v>
      </c>
      <c r="D561" s="14">
        <v>0.8021671626984127</v>
      </c>
      <c r="F561" s="14">
        <v>57</v>
      </c>
      <c r="G561" s="14">
        <v>0.014073108117516012</v>
      </c>
      <c r="I561" s="14">
        <v>6.228974574159768</v>
      </c>
      <c r="J561">
        <f t="shared" si="68"/>
        <v>2.552950862641286</v>
      </c>
      <c r="K561" s="18">
        <v>37.99034021787627</v>
      </c>
      <c r="N561" s="15">
        <v>38281</v>
      </c>
      <c r="O561" s="15">
        <v>38355</v>
      </c>
    </row>
    <row r="562" spans="1:15" ht="12.75">
      <c r="A562" s="14" t="s">
        <v>58</v>
      </c>
      <c r="B562" s="13">
        <v>222</v>
      </c>
      <c r="D562" s="14">
        <v>0.7919333333333333</v>
      </c>
      <c r="F562" s="13">
        <v>57</v>
      </c>
      <c r="G562" s="14">
        <v>0.013893567251461987</v>
      </c>
      <c r="I562" s="14">
        <v>5.265820314353844</v>
      </c>
      <c r="J562">
        <f t="shared" si="68"/>
        <v>2.7425919204342657</v>
      </c>
      <c r="K562" s="18">
        <v>40.812379768367045</v>
      </c>
      <c r="N562" s="15">
        <v>38281</v>
      </c>
      <c r="O562" s="15">
        <v>38355</v>
      </c>
    </row>
    <row r="563" spans="1:15" ht="12.75">
      <c r="A563" s="14" t="s">
        <v>58</v>
      </c>
      <c r="B563" s="13">
        <v>222</v>
      </c>
      <c r="D563" s="14">
        <v>0.5869549019607844</v>
      </c>
      <c r="F563" s="14">
        <v>57</v>
      </c>
      <c r="G563" s="14">
        <v>0.010297454420364638</v>
      </c>
      <c r="I563" s="14">
        <v>11.203262564703863</v>
      </c>
      <c r="J563">
        <f t="shared" si="68"/>
        <v>1.8238272379238554</v>
      </c>
      <c r="K563" s="18">
        <v>27.1402862786288</v>
      </c>
      <c r="N563" s="15">
        <v>38281</v>
      </c>
      <c r="O563" s="15">
        <v>38355</v>
      </c>
    </row>
    <row r="564" spans="1:15" ht="12.75">
      <c r="A564" s="14" t="s">
        <v>58</v>
      </c>
      <c r="B564" s="13">
        <v>222</v>
      </c>
      <c r="D564" s="14">
        <v>0.7503738095238095</v>
      </c>
      <c r="F564" s="14">
        <v>62</v>
      </c>
      <c r="G564" s="14">
        <v>0.012102803379416282</v>
      </c>
      <c r="I564" s="14">
        <v>3.0024644814401023</v>
      </c>
      <c r="J564">
        <f t="shared" si="68"/>
        <v>2.3581589514574666</v>
      </c>
      <c r="K564" s="18">
        <v>35.09165106335515</v>
      </c>
      <c r="N564" s="15">
        <v>38281</v>
      </c>
      <c r="O564" s="15">
        <v>38372</v>
      </c>
    </row>
    <row r="565" spans="1:15" ht="12.75">
      <c r="A565" s="14" t="s">
        <v>58</v>
      </c>
      <c r="B565" s="13">
        <v>222</v>
      </c>
      <c r="D565" s="14">
        <v>0.7873178968253969</v>
      </c>
      <c r="F565" s="13">
        <v>62</v>
      </c>
      <c r="G565" s="14">
        <v>0.012698675755248337</v>
      </c>
      <c r="I565" s="14">
        <v>2.7010685672995405</v>
      </c>
      <c r="J565">
        <f t="shared" si="68"/>
        <v>2.1924110784057107</v>
      </c>
      <c r="K565" s="18">
        <v>32.62516485722784</v>
      </c>
      <c r="N565" s="15">
        <v>38281</v>
      </c>
      <c r="O565" s="15">
        <v>38372</v>
      </c>
    </row>
    <row r="566" spans="1:15" ht="12.75">
      <c r="A566" s="14" t="s">
        <v>58</v>
      </c>
      <c r="B566" s="13">
        <v>222</v>
      </c>
      <c r="D566" s="14">
        <v>0.8288771241830065</v>
      </c>
      <c r="F566" s="14">
        <v>62</v>
      </c>
      <c r="G566" s="14">
        <v>0.01336898587391946</v>
      </c>
      <c r="I566" s="14">
        <v>1.6531297228612907</v>
      </c>
      <c r="J566">
        <f t="shared" si="68"/>
        <v>2.552950862641286</v>
      </c>
      <c r="K566" s="18">
        <v>37.99034021787627</v>
      </c>
      <c r="N566" s="15">
        <v>38281</v>
      </c>
      <c r="O566" s="15">
        <v>38372</v>
      </c>
    </row>
    <row r="567" spans="1:15" ht="12.75">
      <c r="A567" s="14" t="s">
        <v>58</v>
      </c>
      <c r="B567" s="13">
        <v>222</v>
      </c>
      <c r="D567" s="14">
        <v>0.8173919444444445</v>
      </c>
      <c r="F567" s="13">
        <v>62</v>
      </c>
      <c r="G567" s="14">
        <v>0.013183741039426525</v>
      </c>
      <c r="I567" s="14">
        <v>1.6673312844090145</v>
      </c>
      <c r="J567">
        <f t="shared" si="68"/>
        <v>2.7425919204342657</v>
      </c>
      <c r="K567" s="18">
        <v>40.812379768367045</v>
      </c>
      <c r="N567" s="15">
        <v>38281</v>
      </c>
      <c r="O567" s="15">
        <v>38372</v>
      </c>
    </row>
    <row r="568" spans="1:15" ht="12.75">
      <c r="A568" s="14" t="s">
        <v>58</v>
      </c>
      <c r="B568" s="13">
        <v>222</v>
      </c>
      <c r="D568" s="14">
        <v>0.6669325320512819</v>
      </c>
      <c r="F568" s="14">
        <v>62</v>
      </c>
      <c r="G568" s="14">
        <v>0.010756976323407772</v>
      </c>
      <c r="I568" s="14">
        <v>4.013771705856639</v>
      </c>
      <c r="J568">
        <f t="shared" si="68"/>
        <v>1.8238272379238554</v>
      </c>
      <c r="K568" s="18">
        <v>27.1402862786288</v>
      </c>
      <c r="N568" s="15">
        <v>38281</v>
      </c>
      <c r="O568" s="15">
        <v>38372</v>
      </c>
    </row>
    <row r="569" spans="1:15" ht="12.75">
      <c r="A569" s="14" t="s">
        <v>58</v>
      </c>
      <c r="B569" s="13">
        <v>222</v>
      </c>
      <c r="D569" s="14">
        <v>0.6039754578754578</v>
      </c>
      <c r="F569" s="14">
        <v>77</v>
      </c>
      <c r="G569" s="14">
        <v>0.007843837115265685</v>
      </c>
      <c r="I569" s="14">
        <v>4.182425328885409</v>
      </c>
      <c r="J569">
        <f t="shared" si="68"/>
        <v>2.3581589514574666</v>
      </c>
      <c r="K569" s="18">
        <v>35.09165106335515</v>
      </c>
      <c r="N569" s="15">
        <v>38281</v>
      </c>
      <c r="O569" s="15">
        <v>38399</v>
      </c>
    </row>
    <row r="570" spans="1:15" ht="12.75">
      <c r="A570" s="14" t="s">
        <v>58</v>
      </c>
      <c r="B570" s="13">
        <v>222</v>
      </c>
      <c r="D570" s="14">
        <v>0.6495866666666666</v>
      </c>
      <c r="F570" s="13">
        <v>77</v>
      </c>
      <c r="G570" s="14">
        <v>0.008436190476190476</v>
      </c>
      <c r="I570" s="14">
        <v>3.781947343833691</v>
      </c>
      <c r="J570">
        <f t="shared" si="68"/>
        <v>2.1924110784057107</v>
      </c>
      <c r="K570" s="18">
        <v>32.62516485722784</v>
      </c>
      <c r="N570" s="15">
        <v>38281</v>
      </c>
      <c r="O570" s="15">
        <v>38399</v>
      </c>
    </row>
    <row r="571" spans="1:15" ht="12.75">
      <c r="A571" s="14" t="s">
        <v>58</v>
      </c>
      <c r="B571" s="13">
        <v>222</v>
      </c>
      <c r="D571" s="14">
        <v>0.773592503052503</v>
      </c>
      <c r="F571" s="14">
        <v>77</v>
      </c>
      <c r="G571" s="14">
        <v>0.01004665588379874</v>
      </c>
      <c r="I571" s="14">
        <v>2.8799139580019975</v>
      </c>
      <c r="J571">
        <f t="shared" si="68"/>
        <v>2.552950862641286</v>
      </c>
      <c r="K571" s="18">
        <v>37.99034021787627</v>
      </c>
      <c r="N571" s="15">
        <v>38281</v>
      </c>
      <c r="O571" s="15">
        <v>38399</v>
      </c>
    </row>
    <row r="572" spans="1:15" ht="12.75">
      <c r="A572" s="14" t="s">
        <v>58</v>
      </c>
      <c r="B572" s="13">
        <v>222</v>
      </c>
      <c r="D572" s="14">
        <v>0.791711452991453</v>
      </c>
      <c r="F572" s="13">
        <v>77</v>
      </c>
      <c r="G572" s="14">
        <v>0.010281966921966921</v>
      </c>
      <c r="I572" s="14">
        <v>2.8542747128714807</v>
      </c>
      <c r="J572">
        <f t="shared" si="68"/>
        <v>2.7425919204342657</v>
      </c>
      <c r="K572" s="18">
        <v>40.812379768367045</v>
      </c>
      <c r="N572" s="15">
        <v>38281</v>
      </c>
      <c r="O572" s="15">
        <v>38399</v>
      </c>
    </row>
    <row r="573" spans="1:15" ht="12.75">
      <c r="A573" s="14" t="s">
        <v>58</v>
      </c>
      <c r="B573" s="13">
        <v>222</v>
      </c>
      <c r="D573" s="14">
        <v>0.5544717338217338</v>
      </c>
      <c r="F573" s="14">
        <v>77</v>
      </c>
      <c r="G573" s="14">
        <v>0.007200931608074465</v>
      </c>
      <c r="I573" s="14">
        <v>3.4841196242864645</v>
      </c>
      <c r="J573">
        <f t="shared" si="68"/>
        <v>1.8238272379238554</v>
      </c>
      <c r="K573" s="18">
        <v>27.1402862786288</v>
      </c>
      <c r="N573" s="15">
        <v>38281</v>
      </c>
      <c r="O573" s="15">
        <v>38399</v>
      </c>
    </row>
    <row r="574" spans="1:15" ht="12.75">
      <c r="A574" s="14" t="s">
        <v>58</v>
      </c>
      <c r="B574" s="13">
        <v>222</v>
      </c>
      <c r="D574" s="14">
        <v>0.5590636904761904</v>
      </c>
      <c r="F574" s="14">
        <v>96</v>
      </c>
      <c r="G574" s="14">
        <v>0.005823580109126984</v>
      </c>
      <c r="I574" s="14">
        <v>6.487669567239017</v>
      </c>
      <c r="J574">
        <f t="shared" si="68"/>
        <v>2.3581589514574666</v>
      </c>
      <c r="K574" s="18">
        <v>35.09165106335515</v>
      </c>
      <c r="N574" s="15">
        <v>38281</v>
      </c>
      <c r="O574" s="15">
        <v>38419</v>
      </c>
    </row>
    <row r="575" spans="1:15" ht="12.75">
      <c r="A575" s="14" t="s">
        <v>58</v>
      </c>
      <c r="B575" s="13">
        <v>222</v>
      </c>
      <c r="D575" s="14">
        <v>0.6754567765567767</v>
      </c>
      <c r="F575" s="13">
        <v>96</v>
      </c>
      <c r="G575" s="14">
        <v>0.0070360080891330905</v>
      </c>
      <c r="I575" s="14">
        <v>5.153017616755971</v>
      </c>
      <c r="J575">
        <f t="shared" si="68"/>
        <v>2.1924110784057107</v>
      </c>
      <c r="K575" s="18">
        <v>32.62516485722784</v>
      </c>
      <c r="N575" s="15">
        <v>38281</v>
      </c>
      <c r="O575" s="15">
        <v>38419</v>
      </c>
    </row>
    <row r="576" spans="1:15" ht="12.75">
      <c r="A576" s="14" t="s">
        <v>58</v>
      </c>
      <c r="B576" s="13">
        <v>222</v>
      </c>
      <c r="D576" s="14">
        <v>0.7839878968253968</v>
      </c>
      <c r="F576" s="14">
        <v>96</v>
      </c>
      <c r="G576" s="14">
        <v>0.008166540591931217</v>
      </c>
      <c r="I576" s="14">
        <v>2.987905625354284</v>
      </c>
      <c r="J576">
        <f t="shared" si="68"/>
        <v>2.552950862641286</v>
      </c>
      <c r="K576" s="18">
        <v>37.99034021787627</v>
      </c>
      <c r="N576" s="15">
        <v>38281</v>
      </c>
      <c r="O576" s="15">
        <v>38419</v>
      </c>
    </row>
    <row r="577" spans="1:15" ht="12.75">
      <c r="A577" s="14" t="s">
        <v>58</v>
      </c>
      <c r="B577" s="13">
        <v>222</v>
      </c>
      <c r="D577" s="14">
        <v>0.8316939682539682</v>
      </c>
      <c r="F577" s="13">
        <v>96</v>
      </c>
      <c r="G577" s="14">
        <v>0.008663478835978835</v>
      </c>
      <c r="I577" s="14">
        <v>3.031885333277963</v>
      </c>
      <c r="J577">
        <f t="shared" si="68"/>
        <v>2.7425919204342657</v>
      </c>
      <c r="K577" s="18">
        <v>40.812379768367045</v>
      </c>
      <c r="N577" s="15">
        <v>38281</v>
      </c>
      <c r="O577" s="15">
        <v>38419</v>
      </c>
    </row>
    <row r="578" spans="1:15" ht="12.75">
      <c r="A578" s="14" t="s">
        <v>58</v>
      </c>
      <c r="B578" s="13">
        <v>222</v>
      </c>
      <c r="D578" s="14">
        <v>0.5048071428571429</v>
      </c>
      <c r="F578" s="14">
        <v>96</v>
      </c>
      <c r="G578" s="14">
        <v>0.005258407738095238</v>
      </c>
      <c r="I578" s="14">
        <v>6.557616563680246</v>
      </c>
      <c r="J578">
        <f t="shared" si="68"/>
        <v>1.8238272379238554</v>
      </c>
      <c r="K578" s="18">
        <v>27.1402862786288</v>
      </c>
      <c r="N578" s="15">
        <v>38281</v>
      </c>
      <c r="O578" s="15">
        <v>38419</v>
      </c>
    </row>
    <row r="579" spans="1:15" ht="12.75">
      <c r="A579" s="14" t="s">
        <v>58</v>
      </c>
      <c r="B579" s="13">
        <v>222</v>
      </c>
      <c r="D579" s="14">
        <v>0.5934770506535948</v>
      </c>
      <c r="F579" s="14">
        <v>113</v>
      </c>
      <c r="G579" s="14">
        <v>0.005252009297819423</v>
      </c>
      <c r="I579" s="14">
        <v>4.068296799705804</v>
      </c>
      <c r="J579">
        <f t="shared" si="68"/>
        <v>2.3581589514574666</v>
      </c>
      <c r="K579" s="18">
        <v>35.09165106335515</v>
      </c>
      <c r="N579" s="15">
        <v>38281</v>
      </c>
      <c r="O579" s="15">
        <v>38436</v>
      </c>
    </row>
    <row r="580" spans="1:15" ht="12.75">
      <c r="A580" s="14" t="s">
        <v>58</v>
      </c>
      <c r="B580" s="13">
        <v>222</v>
      </c>
      <c r="D580" s="14">
        <v>0.6900450206398349</v>
      </c>
      <c r="F580" s="13">
        <v>113</v>
      </c>
      <c r="G580" s="14">
        <v>0.006106593103007388</v>
      </c>
      <c r="I580" s="14">
        <v>4.696295072216864</v>
      </c>
      <c r="J580">
        <f t="shared" si="68"/>
        <v>2.1924110784057107</v>
      </c>
      <c r="K580" s="18">
        <v>32.62516485722784</v>
      </c>
      <c r="N580" s="15">
        <v>38281</v>
      </c>
      <c r="O580" s="15">
        <v>38436</v>
      </c>
    </row>
    <row r="581" spans="1:15" ht="12.75">
      <c r="A581" s="14" t="s">
        <v>58</v>
      </c>
      <c r="B581" s="13">
        <v>222</v>
      </c>
      <c r="D581" s="14">
        <v>0.8105358674463937</v>
      </c>
      <c r="F581" s="14">
        <v>113</v>
      </c>
      <c r="G581" s="14">
        <v>0.007172883782711449</v>
      </c>
      <c r="I581" s="14">
        <v>2.9331488030180917</v>
      </c>
      <c r="J581">
        <f t="shared" si="68"/>
        <v>2.552950862641286</v>
      </c>
      <c r="K581" s="18">
        <v>37.99034021787627</v>
      </c>
      <c r="N581" s="15">
        <v>38281</v>
      </c>
      <c r="O581" s="15">
        <v>38436</v>
      </c>
    </row>
    <row r="582" spans="1:15" ht="12.75">
      <c r="A582" s="14" t="s">
        <v>58</v>
      </c>
      <c r="B582" s="13">
        <v>222</v>
      </c>
      <c r="D582" s="14">
        <v>0.8734608695652174</v>
      </c>
      <c r="F582" s="13">
        <v>113</v>
      </c>
      <c r="G582" s="14">
        <v>0.007729742208541747</v>
      </c>
      <c r="I582" s="14">
        <v>2.3203116396682524</v>
      </c>
      <c r="J582">
        <f t="shared" si="68"/>
        <v>2.7425919204342657</v>
      </c>
      <c r="K582" s="18">
        <v>40.812379768367045</v>
      </c>
      <c r="N582" s="15">
        <v>38281</v>
      </c>
      <c r="O582" s="15">
        <v>38436</v>
      </c>
    </row>
    <row r="583" spans="1:15" ht="12.75">
      <c r="A583" s="14" t="s">
        <v>58</v>
      </c>
      <c r="B583" s="13">
        <v>222</v>
      </c>
      <c r="D583" s="14">
        <v>0.5692871626984127</v>
      </c>
      <c r="F583" s="14">
        <v>113</v>
      </c>
      <c r="G583" s="14">
        <v>0.005037939492906308</v>
      </c>
      <c r="I583" s="14">
        <v>4.4850233666081945</v>
      </c>
      <c r="J583">
        <f t="shared" si="68"/>
        <v>1.8238272379238554</v>
      </c>
      <c r="K583" s="18">
        <v>27.1402862786288</v>
      </c>
      <c r="N583" s="15">
        <v>38281</v>
      </c>
      <c r="O583" s="15">
        <v>38436</v>
      </c>
    </row>
    <row r="584" spans="1:15" ht="12.75">
      <c r="A584" s="14" t="s">
        <v>58</v>
      </c>
      <c r="B584" s="13">
        <v>222</v>
      </c>
      <c r="D584" s="14">
        <v>0.4274139297385621</v>
      </c>
      <c r="F584" s="14">
        <v>130</v>
      </c>
      <c r="G584" s="14">
        <v>0.003287799459527401</v>
      </c>
      <c r="I584" s="14">
        <v>8.507776272574208</v>
      </c>
      <c r="J584">
        <f aca="true" t="shared" si="69" ref="J584:J647">K584*60*1.12/1000</f>
        <v>2.3581589514574666</v>
      </c>
      <c r="K584" s="18">
        <v>35.09165106335515</v>
      </c>
      <c r="N584" s="15">
        <v>38281</v>
      </c>
      <c r="O584" s="15">
        <v>38453</v>
      </c>
    </row>
    <row r="585" spans="1:15" ht="12.75">
      <c r="A585" s="14" t="s">
        <v>58</v>
      </c>
      <c r="B585" s="13">
        <v>222</v>
      </c>
      <c r="D585" s="14">
        <v>0.5656741666666667</v>
      </c>
      <c r="F585" s="13">
        <v>130</v>
      </c>
      <c r="G585" s="14">
        <v>0.004351339743589744</v>
      </c>
      <c r="I585" s="14">
        <v>9.148756570372655</v>
      </c>
      <c r="J585">
        <f t="shared" si="69"/>
        <v>2.1924110784057107</v>
      </c>
      <c r="K585" s="18">
        <v>32.62516485722784</v>
      </c>
      <c r="N585" s="15">
        <v>38281</v>
      </c>
      <c r="O585" s="15">
        <v>38453</v>
      </c>
    </row>
    <row r="586" spans="1:15" ht="12.75">
      <c r="A586" s="14" t="s">
        <v>58</v>
      </c>
      <c r="B586" s="13">
        <v>222</v>
      </c>
      <c r="D586" s="14">
        <v>0.7565214546783626</v>
      </c>
      <c r="F586" s="14">
        <v>130</v>
      </c>
      <c r="G586" s="14">
        <v>0.005819395805218174</v>
      </c>
      <c r="I586" s="14">
        <v>4.497212110253191</v>
      </c>
      <c r="J586">
        <f t="shared" si="69"/>
        <v>2.552950862641286</v>
      </c>
      <c r="K586" s="18">
        <v>37.99034021787627</v>
      </c>
      <c r="N586" s="15">
        <v>38281</v>
      </c>
      <c r="O586" s="15">
        <v>38453</v>
      </c>
    </row>
    <row r="587" spans="1:15" ht="12.75">
      <c r="A587" s="14" t="s">
        <v>58</v>
      </c>
      <c r="B587" s="13">
        <v>222</v>
      </c>
      <c r="D587" s="14">
        <v>0.8378592363261094</v>
      </c>
      <c r="F587" s="13">
        <v>130</v>
      </c>
      <c r="G587" s="14">
        <v>0.00644507104866238</v>
      </c>
      <c r="I587" s="14">
        <v>2.3505076071604982</v>
      </c>
      <c r="J587">
        <f t="shared" si="69"/>
        <v>2.7425919204342657</v>
      </c>
      <c r="K587" s="18">
        <v>40.812379768367045</v>
      </c>
      <c r="N587" s="15">
        <v>38281</v>
      </c>
      <c r="O587" s="15">
        <v>38453</v>
      </c>
    </row>
    <row r="588" spans="1:15" ht="12.75">
      <c r="A588" s="14" t="s">
        <v>58</v>
      </c>
      <c r="B588" s="13">
        <v>222</v>
      </c>
      <c r="D588" s="14">
        <v>0.3678221786492375</v>
      </c>
      <c r="F588" s="14">
        <v>130</v>
      </c>
      <c r="G588" s="14">
        <v>0.0028294013742249037</v>
      </c>
      <c r="I588" s="14">
        <v>8.670140861253271</v>
      </c>
      <c r="J588">
        <f t="shared" si="69"/>
        <v>1.8238272379238554</v>
      </c>
      <c r="K588" s="18">
        <v>27.1402862786288</v>
      </c>
      <c r="N588" s="15">
        <v>38281</v>
      </c>
      <c r="O588" s="15">
        <v>38453</v>
      </c>
    </row>
    <row r="589" spans="1:15" ht="12.75">
      <c r="A589" s="14" t="s">
        <v>58</v>
      </c>
      <c r="B589" s="13">
        <v>222</v>
      </c>
      <c r="D589" s="14">
        <v>0.7260635470085471</v>
      </c>
      <c r="F589" s="13">
        <v>47</v>
      </c>
      <c r="G589" s="14">
        <v>0.01544816057464994</v>
      </c>
      <c r="I589" s="14">
        <v>6.599796719740053</v>
      </c>
      <c r="J589">
        <f t="shared" si="69"/>
        <v>0.6240613617787034</v>
      </c>
      <c r="K589" s="18">
        <v>9.28662740742118</v>
      </c>
      <c r="N589" s="15">
        <v>38281</v>
      </c>
      <c r="O589" s="15">
        <v>38336</v>
      </c>
    </row>
    <row r="590" spans="1:15" ht="12.75">
      <c r="A590" s="14" t="s">
        <v>58</v>
      </c>
      <c r="B590" s="13">
        <v>222</v>
      </c>
      <c r="D590" s="14">
        <v>0.7433563492063492</v>
      </c>
      <c r="F590" s="14">
        <v>47</v>
      </c>
      <c r="G590" s="14">
        <v>0.015816092536305303</v>
      </c>
      <c r="I590" s="14">
        <v>6.538183705224445</v>
      </c>
      <c r="J590">
        <f t="shared" si="69"/>
        <v>1.9104138157941706</v>
      </c>
      <c r="K590" s="18">
        <v>28.428777020746583</v>
      </c>
      <c r="N590" s="15">
        <v>38281</v>
      </c>
      <c r="O590" s="15">
        <v>38336</v>
      </c>
    </row>
    <row r="591" spans="1:15" ht="12.75">
      <c r="A591" s="14" t="s">
        <v>58</v>
      </c>
      <c r="B591" s="13">
        <v>222</v>
      </c>
      <c r="D591" s="14">
        <v>0.6300089743589744</v>
      </c>
      <c r="F591" s="13">
        <v>47</v>
      </c>
      <c r="G591" s="14">
        <v>0.013404446262956901</v>
      </c>
      <c r="I591" s="14">
        <v>7.685950393380504</v>
      </c>
      <c r="J591">
        <f t="shared" si="69"/>
        <v>2.3767291871207625</v>
      </c>
      <c r="K591" s="18">
        <v>35.367993855963725</v>
      </c>
      <c r="N591" s="15">
        <v>38281</v>
      </c>
      <c r="O591" s="15">
        <v>38336</v>
      </c>
    </row>
    <row r="592" spans="1:15" ht="12.75">
      <c r="A592" s="14" t="s">
        <v>58</v>
      </c>
      <c r="B592" s="13">
        <v>222</v>
      </c>
      <c r="D592" s="14">
        <v>0.7831203296703299</v>
      </c>
      <c r="F592" s="14">
        <v>47</v>
      </c>
      <c r="G592" s="14">
        <v>0.016662134673836804</v>
      </c>
      <c r="I592" s="14">
        <v>4.3187070093175555</v>
      </c>
      <c r="J592">
        <f t="shared" si="69"/>
        <v>2.0675807121951224</v>
      </c>
      <c r="K592" s="18">
        <v>30.767570121951223</v>
      </c>
      <c r="N592" s="15">
        <v>38281</v>
      </c>
      <c r="O592" s="15">
        <v>38336</v>
      </c>
    </row>
    <row r="593" spans="1:15" ht="12.75">
      <c r="A593" s="14" t="s">
        <v>58</v>
      </c>
      <c r="B593" s="13">
        <v>222</v>
      </c>
      <c r="D593" s="14">
        <v>0.783445238095238</v>
      </c>
      <c r="F593" s="13">
        <v>47</v>
      </c>
      <c r="G593" s="14">
        <v>0.016669047619047618</v>
      </c>
      <c r="I593" s="14">
        <v>5.056930732843447</v>
      </c>
      <c r="J593">
        <f t="shared" si="69"/>
        <v>1.9445622256097566</v>
      </c>
      <c r="K593" s="18">
        <v>28.936937881097563</v>
      </c>
      <c r="N593" s="15">
        <v>38281</v>
      </c>
      <c r="O593" s="15">
        <v>38336</v>
      </c>
    </row>
    <row r="594" spans="1:15" ht="12.75">
      <c r="A594" s="14" t="s">
        <v>58</v>
      </c>
      <c r="B594" s="13">
        <v>222</v>
      </c>
      <c r="D594" s="14">
        <v>0.6600953968253968</v>
      </c>
      <c r="F594" s="13">
        <v>57</v>
      </c>
      <c r="G594" s="14">
        <v>0.011580620996936785</v>
      </c>
      <c r="I594" s="14">
        <v>10.197672933433003</v>
      </c>
      <c r="J594">
        <f t="shared" si="69"/>
        <v>0.6240613617787034</v>
      </c>
      <c r="K594" s="18">
        <v>9.28662740742118</v>
      </c>
      <c r="N594" s="15">
        <v>38281</v>
      </c>
      <c r="O594" s="15">
        <v>38355</v>
      </c>
    </row>
    <row r="595" spans="1:15" ht="12.75">
      <c r="A595" s="14" t="s">
        <v>58</v>
      </c>
      <c r="B595" s="13">
        <v>222</v>
      </c>
      <c r="D595" s="14">
        <v>0.671155238095238</v>
      </c>
      <c r="F595" s="14">
        <v>57</v>
      </c>
      <c r="G595" s="14">
        <v>0.011774653299916456</v>
      </c>
      <c r="I595" s="14">
        <v>8.578614473443963</v>
      </c>
      <c r="J595">
        <f t="shared" si="69"/>
        <v>1.9104138157941706</v>
      </c>
      <c r="K595" s="18">
        <v>28.428777020746583</v>
      </c>
      <c r="N595" s="15">
        <v>38281</v>
      </c>
      <c r="O595" s="15">
        <v>38355</v>
      </c>
    </row>
    <row r="596" spans="1:15" ht="12.75">
      <c r="A596" s="14" t="s">
        <v>58</v>
      </c>
      <c r="B596" s="13">
        <v>222</v>
      </c>
      <c r="D596" s="14">
        <v>0.7503138371569952</v>
      </c>
      <c r="F596" s="13">
        <v>57</v>
      </c>
      <c r="G596" s="14">
        <v>0.013163400651877108</v>
      </c>
      <c r="I596" s="14">
        <v>6.562982590833278</v>
      </c>
      <c r="J596">
        <f t="shared" si="69"/>
        <v>2.3767291871207625</v>
      </c>
      <c r="K596" s="18">
        <v>35.367993855963725</v>
      </c>
      <c r="N596" s="15">
        <v>38281</v>
      </c>
      <c r="O596" s="15">
        <v>38355</v>
      </c>
    </row>
    <row r="597" spans="1:15" ht="12.75">
      <c r="A597" s="14" t="s">
        <v>58</v>
      </c>
      <c r="B597" s="13">
        <v>222</v>
      </c>
      <c r="D597" s="14">
        <v>0.8127346153846154</v>
      </c>
      <c r="F597" s="14">
        <v>57</v>
      </c>
      <c r="G597" s="14">
        <v>0.014258502024291499</v>
      </c>
      <c r="I597" s="14">
        <v>3.973016575455499</v>
      </c>
      <c r="J597">
        <f t="shared" si="69"/>
        <v>2.0675807121951224</v>
      </c>
      <c r="K597" s="18">
        <v>30.767570121951223</v>
      </c>
      <c r="N597" s="15">
        <v>38281</v>
      </c>
      <c r="O597" s="15">
        <v>38355</v>
      </c>
    </row>
    <row r="598" spans="1:15" ht="12.75">
      <c r="A598" s="14" t="s">
        <v>58</v>
      </c>
      <c r="B598" s="13">
        <v>222</v>
      </c>
      <c r="D598" s="14">
        <v>0.5624197802197802</v>
      </c>
      <c r="F598" s="13">
        <v>57</v>
      </c>
      <c r="G598" s="14">
        <v>0.00986701368806632</v>
      </c>
      <c r="I598" s="14">
        <v>10.856218963287459</v>
      </c>
      <c r="J598">
        <f t="shared" si="69"/>
        <v>1.9445622256097566</v>
      </c>
      <c r="K598" s="18">
        <v>28.936937881097563</v>
      </c>
      <c r="N598" s="15">
        <v>38281</v>
      </c>
      <c r="O598" s="15">
        <v>38355</v>
      </c>
    </row>
    <row r="599" spans="1:15" ht="12.75">
      <c r="A599" s="14" t="s">
        <v>58</v>
      </c>
      <c r="B599" s="13">
        <v>222</v>
      </c>
      <c r="D599" s="14">
        <v>0.710264652014652</v>
      </c>
      <c r="F599" s="13">
        <v>62</v>
      </c>
      <c r="G599" s="14">
        <v>0.011455881484107292</v>
      </c>
      <c r="I599" s="14">
        <v>3.3108779176700422</v>
      </c>
      <c r="J599">
        <f t="shared" si="69"/>
        <v>0.6240613617787034</v>
      </c>
      <c r="K599" s="18">
        <v>9.28662740742118</v>
      </c>
      <c r="N599" s="15">
        <v>38281</v>
      </c>
      <c r="O599" s="15">
        <v>38372</v>
      </c>
    </row>
    <row r="600" spans="1:15" ht="12.75">
      <c r="A600" s="14" t="s">
        <v>58</v>
      </c>
      <c r="B600" s="13">
        <v>222</v>
      </c>
      <c r="D600" s="14">
        <v>0.7327167353479855</v>
      </c>
      <c r="F600" s="14">
        <v>62</v>
      </c>
      <c r="G600" s="14">
        <v>0.01181801186045138</v>
      </c>
      <c r="I600" s="14">
        <v>3.9282926705012713</v>
      </c>
      <c r="J600">
        <f t="shared" si="69"/>
        <v>1.9104138157941706</v>
      </c>
      <c r="K600" s="18">
        <v>28.428777020746583</v>
      </c>
      <c r="N600" s="15">
        <v>38281</v>
      </c>
      <c r="O600" s="15">
        <v>38372</v>
      </c>
    </row>
    <row r="601" spans="1:15" ht="12.75">
      <c r="A601" s="14" t="s">
        <v>58</v>
      </c>
      <c r="B601" s="13">
        <v>222</v>
      </c>
      <c r="D601" s="14">
        <v>0.7824084249084248</v>
      </c>
      <c r="F601" s="13">
        <v>62</v>
      </c>
      <c r="G601" s="14">
        <v>0.012619490724329432</v>
      </c>
      <c r="I601" s="14">
        <v>1.8789517924997918</v>
      </c>
      <c r="J601">
        <f t="shared" si="69"/>
        <v>2.3767291871207625</v>
      </c>
      <c r="K601" s="18">
        <v>35.367993855963725</v>
      </c>
      <c r="N601" s="15">
        <v>38281</v>
      </c>
      <c r="O601" s="15">
        <v>38372</v>
      </c>
    </row>
    <row r="602" spans="1:15" ht="12.75">
      <c r="A602" s="14" t="s">
        <v>58</v>
      </c>
      <c r="B602" s="13">
        <v>222</v>
      </c>
      <c r="D602" s="14">
        <v>0.8243166666666668</v>
      </c>
      <c r="F602" s="14">
        <v>62</v>
      </c>
      <c r="G602" s="14">
        <v>0.013295430107526884</v>
      </c>
      <c r="I602" s="14">
        <v>1.5384100563900522</v>
      </c>
      <c r="J602">
        <f t="shared" si="69"/>
        <v>2.0675807121951224</v>
      </c>
      <c r="K602" s="18">
        <v>30.767570121951223</v>
      </c>
      <c r="N602" s="15">
        <v>38281</v>
      </c>
      <c r="O602" s="15">
        <v>38372</v>
      </c>
    </row>
    <row r="603" spans="1:15" ht="12.75">
      <c r="A603" s="14" t="s">
        <v>58</v>
      </c>
      <c r="B603" s="13">
        <v>222</v>
      </c>
      <c r="D603" s="14">
        <v>0.6659785714285714</v>
      </c>
      <c r="F603" s="13">
        <v>62</v>
      </c>
      <c r="G603" s="14">
        <v>0.010741589861751152</v>
      </c>
      <c r="I603" s="14">
        <v>3.1710554759727927</v>
      </c>
      <c r="J603">
        <f t="shared" si="69"/>
        <v>1.9445622256097566</v>
      </c>
      <c r="K603" s="18">
        <v>28.936937881097563</v>
      </c>
      <c r="N603" s="15">
        <v>38281</v>
      </c>
      <c r="O603" s="15">
        <v>38372</v>
      </c>
    </row>
    <row r="604" spans="1:15" ht="12.75">
      <c r="A604" s="14" t="s">
        <v>58</v>
      </c>
      <c r="B604" s="13">
        <v>222</v>
      </c>
      <c r="D604" s="14">
        <v>0.5664218055555557</v>
      </c>
      <c r="F604" s="13">
        <v>77</v>
      </c>
      <c r="G604" s="14">
        <v>0.007356127344877346</v>
      </c>
      <c r="I604" s="14">
        <v>4.421864974399931</v>
      </c>
      <c r="J604">
        <f t="shared" si="69"/>
        <v>0.6240613617787034</v>
      </c>
      <c r="K604" s="18">
        <v>9.28662740742118</v>
      </c>
      <c r="N604" s="15">
        <v>38281</v>
      </c>
      <c r="O604" s="15">
        <v>38399</v>
      </c>
    </row>
    <row r="605" spans="1:15" ht="12.75">
      <c r="A605" s="14" t="s">
        <v>58</v>
      </c>
      <c r="B605" s="13">
        <v>222</v>
      </c>
      <c r="D605" s="14">
        <v>0.5983535714285715</v>
      </c>
      <c r="F605" s="14">
        <v>77</v>
      </c>
      <c r="G605" s="14">
        <v>0.007770825602968461</v>
      </c>
      <c r="I605" s="14">
        <v>3.8282361366270727</v>
      </c>
      <c r="J605">
        <f t="shared" si="69"/>
        <v>1.9104138157941706</v>
      </c>
      <c r="K605" s="18">
        <v>28.428777020746583</v>
      </c>
      <c r="N605" s="15">
        <v>38281</v>
      </c>
      <c r="O605" s="15">
        <v>38399</v>
      </c>
    </row>
    <row r="606" spans="1:15" ht="12.75">
      <c r="A606" s="14" t="s">
        <v>58</v>
      </c>
      <c r="B606" s="13">
        <v>222</v>
      </c>
      <c r="D606" s="14">
        <v>0.6600650793650794</v>
      </c>
      <c r="F606" s="13">
        <v>77</v>
      </c>
      <c r="G606" s="14">
        <v>0.008572273757988044</v>
      </c>
      <c r="I606" s="14">
        <v>3.1841360008683037</v>
      </c>
      <c r="J606">
        <f t="shared" si="69"/>
        <v>2.3767291871207625</v>
      </c>
      <c r="K606" s="18">
        <v>35.367993855963725</v>
      </c>
      <c r="N606" s="15">
        <v>38281</v>
      </c>
      <c r="O606" s="15">
        <v>38399</v>
      </c>
    </row>
    <row r="607" spans="1:15" ht="12.75">
      <c r="A607" s="14" t="s">
        <v>58</v>
      </c>
      <c r="B607" s="13">
        <v>222</v>
      </c>
      <c r="D607" s="14">
        <v>0.7516419362745097</v>
      </c>
      <c r="F607" s="14">
        <v>77</v>
      </c>
      <c r="G607" s="14">
        <v>0.009761583587980646</v>
      </c>
      <c r="I607" s="14">
        <v>3.2538137493019264</v>
      </c>
      <c r="J607">
        <f t="shared" si="69"/>
        <v>2.0675807121951224</v>
      </c>
      <c r="K607" s="18">
        <v>30.767570121951223</v>
      </c>
      <c r="N607" s="15">
        <v>38281</v>
      </c>
      <c r="O607" s="15">
        <v>38399</v>
      </c>
    </row>
    <row r="608" spans="1:15" ht="12.75">
      <c r="A608" s="14" t="s">
        <v>58</v>
      </c>
      <c r="B608" s="13">
        <v>222</v>
      </c>
      <c r="D608" s="14">
        <v>0.5639879166666667</v>
      </c>
      <c r="F608" s="13">
        <v>77</v>
      </c>
      <c r="G608" s="14">
        <v>0.007324518398268399</v>
      </c>
      <c r="I608" s="14">
        <v>4.385458424298615</v>
      </c>
      <c r="J608">
        <f t="shared" si="69"/>
        <v>1.9445622256097566</v>
      </c>
      <c r="K608" s="18">
        <v>28.936937881097563</v>
      </c>
      <c r="N608" s="15">
        <v>38281</v>
      </c>
      <c r="O608" s="15">
        <v>38399</v>
      </c>
    </row>
    <row r="609" spans="1:15" ht="12.75">
      <c r="A609" s="14" t="s">
        <v>58</v>
      </c>
      <c r="B609" s="13">
        <v>222</v>
      </c>
      <c r="D609" s="14">
        <v>0.5401070028011206</v>
      </c>
      <c r="F609" s="13">
        <v>96</v>
      </c>
      <c r="G609" s="14">
        <v>0.005626114612511672</v>
      </c>
      <c r="I609" s="14">
        <v>7.036318426897851</v>
      </c>
      <c r="J609">
        <f t="shared" si="69"/>
        <v>0.6240613617787034</v>
      </c>
      <c r="K609" s="18">
        <v>9.28662740742118</v>
      </c>
      <c r="N609" s="15">
        <v>38281</v>
      </c>
      <c r="O609" s="15">
        <v>38419</v>
      </c>
    </row>
    <row r="610" spans="1:15" ht="12.75">
      <c r="A610" s="14" t="s">
        <v>58</v>
      </c>
      <c r="B610" s="13">
        <v>222</v>
      </c>
      <c r="D610" s="14">
        <v>0.6070820512820513</v>
      </c>
      <c r="F610" s="14">
        <v>96</v>
      </c>
      <c r="G610" s="14">
        <v>0.006323771367521367</v>
      </c>
      <c r="I610" s="14">
        <v>5.293674373795716</v>
      </c>
      <c r="J610">
        <f t="shared" si="69"/>
        <v>1.9104138157941706</v>
      </c>
      <c r="K610" s="18">
        <v>28.428777020746583</v>
      </c>
      <c r="N610" s="15">
        <v>38281</v>
      </c>
      <c r="O610" s="15">
        <v>38419</v>
      </c>
    </row>
    <row r="611" spans="1:15" ht="12.75">
      <c r="A611" s="14" t="s">
        <v>58</v>
      </c>
      <c r="B611" s="13">
        <v>222</v>
      </c>
      <c r="D611" s="14">
        <v>0.704988496732026</v>
      </c>
      <c r="F611" s="13">
        <v>96</v>
      </c>
      <c r="G611" s="14">
        <v>0.007343630174291938</v>
      </c>
      <c r="I611" s="14">
        <v>4.701421701828541</v>
      </c>
      <c r="J611">
        <f t="shared" si="69"/>
        <v>2.3767291871207625</v>
      </c>
      <c r="K611" s="18">
        <v>35.367993855963725</v>
      </c>
      <c r="N611" s="15">
        <v>38281</v>
      </c>
      <c r="O611" s="15">
        <v>38419</v>
      </c>
    </row>
    <row r="612" spans="1:15" ht="12.75">
      <c r="A612" s="14" t="s">
        <v>58</v>
      </c>
      <c r="B612" s="13">
        <v>222</v>
      </c>
      <c r="D612" s="14">
        <v>0.8359024537037035</v>
      </c>
      <c r="F612" s="14">
        <v>96</v>
      </c>
      <c r="G612" s="14">
        <v>0.008707317226080246</v>
      </c>
      <c r="I612" s="14">
        <v>1.9121254319199836</v>
      </c>
      <c r="J612">
        <f t="shared" si="69"/>
        <v>2.0675807121951224</v>
      </c>
      <c r="K612" s="18">
        <v>30.767570121951223</v>
      </c>
      <c r="N612" s="15">
        <v>38281</v>
      </c>
      <c r="O612" s="15">
        <v>38419</v>
      </c>
    </row>
    <row r="613" spans="1:15" ht="12.75">
      <c r="A613" s="14" t="s">
        <v>58</v>
      </c>
      <c r="B613" s="13">
        <v>222</v>
      </c>
      <c r="D613" s="14">
        <v>0.5395726851851851</v>
      </c>
      <c r="F613" s="13">
        <v>96</v>
      </c>
      <c r="G613" s="14">
        <v>0.005620548804012345</v>
      </c>
      <c r="I613" s="14">
        <v>5.8684615610722615</v>
      </c>
      <c r="J613">
        <f t="shared" si="69"/>
        <v>1.9445622256097566</v>
      </c>
      <c r="K613" s="18">
        <v>28.936937881097563</v>
      </c>
      <c r="N613" s="15">
        <v>38281</v>
      </c>
      <c r="O613" s="15">
        <v>38419</v>
      </c>
    </row>
    <row r="614" spans="1:15" ht="12.75">
      <c r="A614" s="14" t="s">
        <v>58</v>
      </c>
      <c r="B614" s="13">
        <v>222</v>
      </c>
      <c r="D614" s="14">
        <v>0.5863949679487179</v>
      </c>
      <c r="F614" s="13">
        <v>113</v>
      </c>
      <c r="G614" s="14">
        <v>0.0051893359995461765</v>
      </c>
      <c r="I614" s="14">
        <v>4.6014822353418685</v>
      </c>
      <c r="J614">
        <f t="shared" si="69"/>
        <v>0.6240613617787034</v>
      </c>
      <c r="K614" s="18">
        <v>9.28662740742118</v>
      </c>
      <c r="N614" s="15">
        <v>38281</v>
      </c>
      <c r="O614" s="15">
        <v>38436</v>
      </c>
    </row>
    <row r="615" spans="1:15" ht="12.75">
      <c r="A615" s="14" t="s">
        <v>58</v>
      </c>
      <c r="B615" s="13">
        <v>222</v>
      </c>
      <c r="D615" s="14">
        <v>0.6271376361655774</v>
      </c>
      <c r="F615" s="14">
        <v>113</v>
      </c>
      <c r="G615" s="14">
        <v>0.005549890585536083</v>
      </c>
      <c r="I615" s="14">
        <v>5.025871553903222</v>
      </c>
      <c r="J615">
        <f t="shared" si="69"/>
        <v>1.9104138157941706</v>
      </c>
      <c r="K615" s="18">
        <v>28.428777020746583</v>
      </c>
      <c r="N615" s="15">
        <v>38281</v>
      </c>
      <c r="O615" s="15">
        <v>38436</v>
      </c>
    </row>
    <row r="616" spans="1:15" ht="12.75">
      <c r="A616" s="14" t="s">
        <v>58</v>
      </c>
      <c r="B616" s="13">
        <v>222</v>
      </c>
      <c r="D616" s="14">
        <v>0.72588</v>
      </c>
      <c r="F616" s="13">
        <v>113</v>
      </c>
      <c r="G616" s="14">
        <v>0.0064237168141592915</v>
      </c>
      <c r="I616" s="14">
        <v>4.581751071552188</v>
      </c>
      <c r="J616">
        <f t="shared" si="69"/>
        <v>2.3767291871207625</v>
      </c>
      <c r="K616" s="18">
        <v>35.367993855963725</v>
      </c>
      <c r="N616" s="15">
        <v>38281</v>
      </c>
      <c r="O616" s="15">
        <v>38436</v>
      </c>
    </row>
    <row r="617" spans="1:15" ht="12.75">
      <c r="A617" s="14" t="s">
        <v>58</v>
      </c>
      <c r="B617" s="13">
        <v>222</v>
      </c>
      <c r="D617" s="14">
        <v>0.8956418909592824</v>
      </c>
      <c r="F617" s="14">
        <v>113</v>
      </c>
      <c r="G617" s="14">
        <v>0.007926034433267986</v>
      </c>
      <c r="I617" s="14">
        <v>1.1515276195652706</v>
      </c>
      <c r="J617">
        <f t="shared" si="69"/>
        <v>2.0675807121951224</v>
      </c>
      <c r="K617" s="18">
        <v>30.767570121951223</v>
      </c>
      <c r="N617" s="15">
        <v>38281</v>
      </c>
      <c r="O617" s="15">
        <v>38436</v>
      </c>
    </row>
    <row r="618" spans="1:15" ht="12.75">
      <c r="A618" s="14" t="s">
        <v>58</v>
      </c>
      <c r="B618" s="13">
        <v>222</v>
      </c>
      <c r="D618" s="14">
        <v>0.6243127777777777</v>
      </c>
      <c r="F618" s="13">
        <v>113</v>
      </c>
      <c r="G618" s="14">
        <v>0.0055248918387413954</v>
      </c>
      <c r="I618" s="14">
        <v>5.256776465967634</v>
      </c>
      <c r="J618">
        <f t="shared" si="69"/>
        <v>1.9445622256097566</v>
      </c>
      <c r="K618" s="18">
        <v>28.936937881097563</v>
      </c>
      <c r="N618" s="15">
        <v>38281</v>
      </c>
      <c r="O618" s="15">
        <v>38436</v>
      </c>
    </row>
    <row r="619" spans="1:15" ht="12.75">
      <c r="A619" s="14" t="s">
        <v>58</v>
      </c>
      <c r="B619" s="13">
        <v>222</v>
      </c>
      <c r="D619" s="14">
        <v>0.45253777777777776</v>
      </c>
      <c r="F619" s="13">
        <v>130</v>
      </c>
      <c r="G619" s="14">
        <v>0.003481059829059829</v>
      </c>
      <c r="I619" s="14">
        <v>8.94124431294535</v>
      </c>
      <c r="J619">
        <f t="shared" si="69"/>
        <v>0.6240613617787034</v>
      </c>
      <c r="K619" s="18">
        <v>9.28662740742118</v>
      </c>
      <c r="N619" s="15">
        <v>38281</v>
      </c>
      <c r="O619" s="15">
        <v>38453</v>
      </c>
    </row>
    <row r="620" spans="1:15" ht="12.75">
      <c r="A620" s="14" t="s">
        <v>58</v>
      </c>
      <c r="B620" s="13">
        <v>222</v>
      </c>
      <c r="D620" s="14">
        <v>0.48704428571428565</v>
      </c>
      <c r="F620" s="14">
        <v>130</v>
      </c>
      <c r="G620" s="14">
        <v>0.003746494505494505</v>
      </c>
      <c r="I620" s="14">
        <v>9.790806575319362</v>
      </c>
      <c r="J620">
        <f t="shared" si="69"/>
        <v>1.9104138157941706</v>
      </c>
      <c r="K620" s="18">
        <v>28.428777020746583</v>
      </c>
      <c r="N620" s="15">
        <v>38281</v>
      </c>
      <c r="O620" s="15">
        <v>38453</v>
      </c>
    </row>
    <row r="621" spans="1:15" ht="12.75">
      <c r="A621" s="14" t="s">
        <v>58</v>
      </c>
      <c r="B621" s="13">
        <v>222</v>
      </c>
      <c r="D621" s="14">
        <v>0.6305136111111111</v>
      </c>
      <c r="F621" s="13">
        <v>130</v>
      </c>
      <c r="G621" s="14">
        <v>0.004850104700854702</v>
      </c>
      <c r="I621" s="14">
        <v>9.101460307093904</v>
      </c>
      <c r="J621">
        <f t="shared" si="69"/>
        <v>2.3767291871207625</v>
      </c>
      <c r="K621" s="18">
        <v>35.367993855963725</v>
      </c>
      <c r="N621" s="15">
        <v>38281</v>
      </c>
      <c r="O621" s="15">
        <v>38453</v>
      </c>
    </row>
    <row r="622" spans="1:15" ht="12.75">
      <c r="A622" s="14" t="s">
        <v>58</v>
      </c>
      <c r="B622" s="13">
        <v>222</v>
      </c>
      <c r="D622" s="14">
        <v>0.8538291666666668</v>
      </c>
      <c r="F622" s="14">
        <v>130</v>
      </c>
      <c r="G622" s="14">
        <v>0.006567916666666667</v>
      </c>
      <c r="I622" s="14">
        <v>1.7062384369106731</v>
      </c>
      <c r="J622">
        <f t="shared" si="69"/>
        <v>2.0675807121951224</v>
      </c>
      <c r="K622" s="18">
        <v>30.767570121951223</v>
      </c>
      <c r="N622" s="15">
        <v>38281</v>
      </c>
      <c r="O622" s="15">
        <v>38453</v>
      </c>
    </row>
    <row r="623" spans="1:15" ht="12.75">
      <c r="A623" s="14" t="s">
        <v>58</v>
      </c>
      <c r="B623" s="13">
        <v>222</v>
      </c>
      <c r="D623" s="14">
        <v>0.48369890109890107</v>
      </c>
      <c r="F623" s="13">
        <v>130</v>
      </c>
      <c r="G623" s="14">
        <v>0.0037207607776838544</v>
      </c>
      <c r="I623" s="14">
        <v>7.682570905702383</v>
      </c>
      <c r="J623">
        <f t="shared" si="69"/>
        <v>1.9445622256097566</v>
      </c>
      <c r="K623" s="18">
        <v>28.936937881097563</v>
      </c>
      <c r="N623" s="15">
        <v>38281</v>
      </c>
      <c r="O623" s="15">
        <v>38453</v>
      </c>
    </row>
    <row r="624" spans="1:15" ht="12.75">
      <c r="A624" s="14" t="s">
        <v>58</v>
      </c>
      <c r="B624" s="13">
        <v>222</v>
      </c>
      <c r="D624" s="14">
        <v>0.6861842265795207</v>
      </c>
      <c r="F624" s="14">
        <v>47</v>
      </c>
      <c r="G624" s="14">
        <v>0.014599664395308952</v>
      </c>
      <c r="I624" s="14">
        <v>10.267252013291943</v>
      </c>
      <c r="J624">
        <f t="shared" si="69"/>
        <v>1.3260870580904227</v>
      </c>
      <c r="K624" s="18">
        <v>19.73343836444081</v>
      </c>
      <c r="N624" s="15">
        <v>38281</v>
      </c>
      <c r="O624" s="15">
        <v>38336</v>
      </c>
    </row>
    <row r="625" spans="1:15" ht="12.75">
      <c r="A625" s="14" t="s">
        <v>58</v>
      </c>
      <c r="B625" s="13">
        <v>222</v>
      </c>
      <c r="D625" s="14">
        <v>0.6802665359477124</v>
      </c>
      <c r="F625" s="13">
        <v>47</v>
      </c>
      <c r="G625" s="14">
        <v>0.01447375608399388</v>
      </c>
      <c r="I625" s="14">
        <v>9.958622020718847</v>
      </c>
      <c r="J625">
        <f t="shared" si="69"/>
        <v>1.4437753399167164</v>
      </c>
      <c r="K625" s="18">
        <v>21.484752082093994</v>
      </c>
      <c r="N625" s="15">
        <v>38281</v>
      </c>
      <c r="O625" s="15">
        <v>38336</v>
      </c>
    </row>
    <row r="626" spans="1:15" ht="12.75">
      <c r="A626" s="14" t="s">
        <v>58</v>
      </c>
      <c r="B626" s="13">
        <v>222</v>
      </c>
      <c r="D626" s="14">
        <v>0.5514054777466542</v>
      </c>
      <c r="F626" s="14">
        <v>47</v>
      </c>
      <c r="G626" s="14">
        <v>0.011732031441418173</v>
      </c>
      <c r="I626" s="14">
        <v>14.917710589766791</v>
      </c>
      <c r="J626">
        <f t="shared" si="69"/>
        <v>2.3627468093396793</v>
      </c>
      <c r="K626" s="18">
        <v>35.15992275803094</v>
      </c>
      <c r="N626" s="15">
        <v>38281</v>
      </c>
      <c r="O626" s="15">
        <v>38336</v>
      </c>
    </row>
    <row r="627" spans="1:15" ht="12.75">
      <c r="A627" s="14" t="s">
        <v>58</v>
      </c>
      <c r="B627" s="13">
        <v>222</v>
      </c>
      <c r="D627" s="14">
        <v>0.7996612962962963</v>
      </c>
      <c r="F627" s="13">
        <v>47</v>
      </c>
      <c r="G627" s="14">
        <v>0.017014070133963752</v>
      </c>
      <c r="I627" s="14">
        <v>6.1326793515485685</v>
      </c>
      <c r="J627">
        <f t="shared" si="69"/>
        <v>2.1674628722784064</v>
      </c>
      <c r="K627" s="18">
        <v>32.253911789857234</v>
      </c>
      <c r="N627" s="15">
        <v>38281</v>
      </c>
      <c r="O627" s="15">
        <v>38336</v>
      </c>
    </row>
    <row r="628" spans="1:15" ht="12.75">
      <c r="A628" s="14" t="s">
        <v>58</v>
      </c>
      <c r="B628" s="13">
        <v>222</v>
      </c>
      <c r="D628" s="14">
        <v>0.7706446428571428</v>
      </c>
      <c r="F628" s="14">
        <v>47</v>
      </c>
      <c r="G628" s="14">
        <v>0.01639669452887538</v>
      </c>
      <c r="I628" s="14">
        <v>5.7540122510906455</v>
      </c>
      <c r="J628">
        <f t="shared" si="69"/>
        <v>1.7830614201665678</v>
      </c>
      <c r="K628" s="18">
        <v>26.53365208581202</v>
      </c>
      <c r="N628" s="15">
        <v>38281</v>
      </c>
      <c r="O628" s="15">
        <v>38336</v>
      </c>
    </row>
    <row r="629" spans="1:15" ht="12.75">
      <c r="A629" s="14" t="s">
        <v>58</v>
      </c>
      <c r="B629" s="13">
        <v>222</v>
      </c>
      <c r="D629" s="14">
        <v>0.6750038690476191</v>
      </c>
      <c r="F629" s="14">
        <v>57</v>
      </c>
      <c r="G629" s="14">
        <v>0.0118421731411863</v>
      </c>
      <c r="I629" s="14">
        <v>9.18956850970838</v>
      </c>
      <c r="J629">
        <f t="shared" si="69"/>
        <v>1.3260870580904227</v>
      </c>
      <c r="K629" s="18">
        <v>19.73343836444081</v>
      </c>
      <c r="N629" s="15">
        <v>38281</v>
      </c>
      <c r="O629" s="15">
        <v>38355</v>
      </c>
    </row>
    <row r="630" spans="1:15" ht="12.75">
      <c r="A630" s="14" t="s">
        <v>58</v>
      </c>
      <c r="B630" s="13">
        <v>222</v>
      </c>
      <c r="D630" s="14">
        <v>0.7261215219421103</v>
      </c>
      <c r="F630" s="13">
        <v>57</v>
      </c>
      <c r="G630" s="14">
        <v>0.01273897406915983</v>
      </c>
      <c r="I630" s="14">
        <v>6.40615645280258</v>
      </c>
      <c r="J630">
        <f t="shared" si="69"/>
        <v>1.4437753399167164</v>
      </c>
      <c r="K630" s="18">
        <v>21.484752082093994</v>
      </c>
      <c r="N630" s="15">
        <v>38281</v>
      </c>
      <c r="O630" s="15">
        <v>38355</v>
      </c>
    </row>
    <row r="631" spans="1:15" ht="12.75">
      <c r="A631" s="14" t="s">
        <v>58</v>
      </c>
      <c r="B631" s="13">
        <v>222</v>
      </c>
      <c r="D631" s="14">
        <v>0.7645710622710622</v>
      </c>
      <c r="F631" s="14">
        <v>57</v>
      </c>
      <c r="G631" s="14">
        <v>0.013413527408264249</v>
      </c>
      <c r="I631" s="14">
        <v>5.640650600433751</v>
      </c>
      <c r="J631">
        <f t="shared" si="69"/>
        <v>2.3627468093396793</v>
      </c>
      <c r="K631" s="18">
        <v>35.15992275803094</v>
      </c>
      <c r="N631" s="15">
        <v>38281</v>
      </c>
      <c r="O631" s="15">
        <v>38355</v>
      </c>
    </row>
    <row r="632" spans="1:15" ht="12.75">
      <c r="A632" s="14" t="s">
        <v>58</v>
      </c>
      <c r="B632" s="13">
        <v>222</v>
      </c>
      <c r="D632" s="14">
        <v>0.7730586446886446</v>
      </c>
      <c r="F632" s="13">
        <v>57</v>
      </c>
      <c r="G632" s="14">
        <v>0.013562432362958678</v>
      </c>
      <c r="I632" s="14">
        <v>4.19009502124555</v>
      </c>
      <c r="J632">
        <f t="shared" si="69"/>
        <v>2.1674628722784064</v>
      </c>
      <c r="K632" s="18">
        <v>32.253911789857234</v>
      </c>
      <c r="N632" s="15">
        <v>38281</v>
      </c>
      <c r="O632" s="15">
        <v>38355</v>
      </c>
    </row>
    <row r="633" spans="1:15" ht="12.75">
      <c r="A633" s="14" t="s">
        <v>58</v>
      </c>
      <c r="B633" s="13">
        <v>222</v>
      </c>
      <c r="D633" s="14">
        <v>0.6126138480392157</v>
      </c>
      <c r="F633" s="14">
        <v>57</v>
      </c>
      <c r="G633" s="14">
        <v>0.010747611369109048</v>
      </c>
      <c r="I633" s="14">
        <v>9.612884031680345</v>
      </c>
      <c r="J633">
        <f t="shared" si="69"/>
        <v>1.7830614201665678</v>
      </c>
      <c r="K633" s="18">
        <v>26.53365208581202</v>
      </c>
      <c r="N633" s="15">
        <v>38281</v>
      </c>
      <c r="O633" s="15">
        <v>38355</v>
      </c>
    </row>
    <row r="634" spans="1:15" ht="12.75">
      <c r="A634" s="14" t="s">
        <v>58</v>
      </c>
      <c r="B634" s="13">
        <v>222</v>
      </c>
      <c r="D634" s="14">
        <v>0.7104090476190477</v>
      </c>
      <c r="F634" s="14">
        <v>62</v>
      </c>
      <c r="G634" s="14">
        <v>0.011458210445468511</v>
      </c>
      <c r="I634" s="14">
        <v>2.9563759981155164</v>
      </c>
      <c r="J634">
        <f t="shared" si="69"/>
        <v>1.3260870580904227</v>
      </c>
      <c r="K634" s="18">
        <v>19.73343836444081</v>
      </c>
      <c r="N634" s="15">
        <v>38281</v>
      </c>
      <c r="O634" s="15">
        <v>38372</v>
      </c>
    </row>
    <row r="635" spans="1:15" ht="12.75">
      <c r="A635" s="14" t="s">
        <v>58</v>
      </c>
      <c r="B635" s="13">
        <v>222</v>
      </c>
      <c r="D635" s="14">
        <v>0.759156984126984</v>
      </c>
      <c r="F635" s="13">
        <v>62</v>
      </c>
      <c r="G635" s="14">
        <v>0.012244467485919097</v>
      </c>
      <c r="I635" s="14">
        <v>2.741174918366277</v>
      </c>
      <c r="J635">
        <f t="shared" si="69"/>
        <v>1.4437753399167164</v>
      </c>
      <c r="K635" s="18">
        <v>21.484752082093994</v>
      </c>
      <c r="N635" s="15">
        <v>38281</v>
      </c>
      <c r="O635" s="15">
        <v>38372</v>
      </c>
    </row>
    <row r="636" spans="1:15" ht="12.75">
      <c r="A636" s="14" t="s">
        <v>58</v>
      </c>
      <c r="B636" s="13">
        <v>222</v>
      </c>
      <c r="D636" s="14">
        <v>0.7877279166666667</v>
      </c>
      <c r="F636" s="14">
        <v>62</v>
      </c>
      <c r="G636" s="14">
        <v>0.012705288978494624</v>
      </c>
      <c r="I636" s="14">
        <v>2.262258870407599</v>
      </c>
      <c r="J636">
        <f t="shared" si="69"/>
        <v>2.3627468093396793</v>
      </c>
      <c r="K636" s="18">
        <v>35.15992275803094</v>
      </c>
      <c r="N636" s="15">
        <v>38281</v>
      </c>
      <c r="O636" s="15">
        <v>38372</v>
      </c>
    </row>
    <row r="637" spans="1:15" ht="12.75">
      <c r="A637" s="14" t="s">
        <v>58</v>
      </c>
      <c r="B637" s="13">
        <v>222</v>
      </c>
      <c r="D637" s="14">
        <v>0.7861841269841272</v>
      </c>
      <c r="F637" s="13">
        <v>62</v>
      </c>
      <c r="G637" s="14">
        <v>0.012680389144905277</v>
      </c>
      <c r="I637" s="14">
        <v>2.299937437365873</v>
      </c>
      <c r="J637">
        <f t="shared" si="69"/>
        <v>2.1674628722784064</v>
      </c>
      <c r="K637" s="18">
        <v>32.253911789857234</v>
      </c>
      <c r="N637" s="15">
        <v>38281</v>
      </c>
      <c r="O637" s="15">
        <v>38372</v>
      </c>
    </row>
    <row r="638" spans="1:15" ht="12.75">
      <c r="A638" s="14" t="s">
        <v>58</v>
      </c>
      <c r="B638" s="13">
        <v>222</v>
      </c>
      <c r="D638" s="14">
        <v>0.6738119047619048</v>
      </c>
      <c r="F638" s="14">
        <v>62</v>
      </c>
      <c r="G638" s="14">
        <v>0.010867933947772657</v>
      </c>
      <c r="I638" s="14">
        <v>3.4313885544042697</v>
      </c>
      <c r="J638">
        <f t="shared" si="69"/>
        <v>1.7830614201665678</v>
      </c>
      <c r="K638" s="18">
        <v>26.53365208581202</v>
      </c>
      <c r="N638" s="15">
        <v>38281</v>
      </c>
      <c r="O638" s="15">
        <v>38372</v>
      </c>
    </row>
    <row r="639" spans="1:15" ht="12.75">
      <c r="A639" s="14" t="s">
        <v>58</v>
      </c>
      <c r="B639" s="13">
        <v>222</v>
      </c>
      <c r="D639" s="14">
        <v>0.5377973015873015</v>
      </c>
      <c r="F639" s="14">
        <v>77</v>
      </c>
      <c r="G639" s="14">
        <v>0.006984380540094825</v>
      </c>
      <c r="I639" s="14">
        <v>4.945070537391101</v>
      </c>
      <c r="J639">
        <f t="shared" si="69"/>
        <v>1.3260870580904227</v>
      </c>
      <c r="K639" s="18">
        <v>19.73343836444081</v>
      </c>
      <c r="N639" s="15">
        <v>38281</v>
      </c>
      <c r="O639" s="15">
        <v>38399</v>
      </c>
    </row>
    <row r="640" spans="1:15" ht="12.75">
      <c r="A640" s="14" t="s">
        <v>58</v>
      </c>
      <c r="B640" s="13">
        <v>222</v>
      </c>
      <c r="D640" s="14">
        <v>0.6204752100840336</v>
      </c>
      <c r="F640" s="13">
        <v>77</v>
      </c>
      <c r="G640" s="14">
        <v>0.008058119611480955</v>
      </c>
      <c r="I640" s="14">
        <v>3.913391380208969</v>
      </c>
      <c r="J640">
        <f t="shared" si="69"/>
        <v>1.4437753399167164</v>
      </c>
      <c r="K640" s="18">
        <v>21.484752082093994</v>
      </c>
      <c r="N640" s="15">
        <v>38281</v>
      </c>
      <c r="O640" s="15">
        <v>38399</v>
      </c>
    </row>
    <row r="641" spans="1:15" ht="12.75">
      <c r="A641" s="14" t="s">
        <v>58</v>
      </c>
      <c r="B641" s="13">
        <v>222</v>
      </c>
      <c r="D641" s="14">
        <v>0.6553228937728939</v>
      </c>
      <c r="F641" s="14">
        <v>77</v>
      </c>
      <c r="G641" s="14">
        <v>0.008510686932115505</v>
      </c>
      <c r="I641" s="14">
        <v>4.83564496940805</v>
      </c>
      <c r="J641">
        <f t="shared" si="69"/>
        <v>2.3627468093396793</v>
      </c>
      <c r="K641" s="18">
        <v>35.15992275803094</v>
      </c>
      <c r="N641" s="15">
        <v>38281</v>
      </c>
      <c r="O641" s="15">
        <v>38399</v>
      </c>
    </row>
    <row r="642" spans="1:15" ht="12.75">
      <c r="A642" s="14" t="s">
        <v>58</v>
      </c>
      <c r="B642" s="13">
        <v>222</v>
      </c>
      <c r="D642" s="14">
        <v>0.6692502976190476</v>
      </c>
      <c r="F642" s="13">
        <v>77</v>
      </c>
      <c r="G642" s="14">
        <v>0.008691562306740879</v>
      </c>
      <c r="I642" s="14">
        <v>4.186375874947286</v>
      </c>
      <c r="J642">
        <f t="shared" si="69"/>
        <v>2.1674628722784064</v>
      </c>
      <c r="K642" s="18">
        <v>32.253911789857234</v>
      </c>
      <c r="N642" s="15">
        <v>38281</v>
      </c>
      <c r="O642" s="15">
        <v>38399</v>
      </c>
    </row>
    <row r="643" spans="1:15" ht="12.75">
      <c r="A643" s="14" t="s">
        <v>58</v>
      </c>
      <c r="B643" s="13">
        <v>222</v>
      </c>
      <c r="D643" s="14">
        <v>0.5381277777777779</v>
      </c>
      <c r="F643" s="14">
        <v>77</v>
      </c>
      <c r="G643" s="14">
        <v>0.00698867243867244</v>
      </c>
      <c r="I643" s="14">
        <v>4.641719756060065</v>
      </c>
      <c r="J643">
        <f t="shared" si="69"/>
        <v>1.7830614201665678</v>
      </c>
      <c r="K643" s="18">
        <v>26.53365208581202</v>
      </c>
      <c r="N643" s="15">
        <v>38281</v>
      </c>
      <c r="O643" s="15">
        <v>38399</v>
      </c>
    </row>
    <row r="644" spans="1:15" ht="12.75">
      <c r="A644" s="14" t="s">
        <v>58</v>
      </c>
      <c r="B644" s="13">
        <v>222</v>
      </c>
      <c r="D644" s="14">
        <v>0.5300814484126983</v>
      </c>
      <c r="F644" s="14">
        <v>96</v>
      </c>
      <c r="G644" s="14">
        <v>0.005521681754298941</v>
      </c>
      <c r="I644" s="14">
        <v>7.331034861963125</v>
      </c>
      <c r="J644">
        <f t="shared" si="69"/>
        <v>1.3260870580904227</v>
      </c>
      <c r="K644" s="18">
        <v>19.73343836444081</v>
      </c>
      <c r="N644" s="15">
        <v>38281</v>
      </c>
      <c r="O644" s="15">
        <v>38419</v>
      </c>
    </row>
    <row r="645" spans="1:15" ht="12.75">
      <c r="A645" s="14" t="s">
        <v>58</v>
      </c>
      <c r="B645" s="13">
        <v>222</v>
      </c>
      <c r="D645" s="14">
        <v>0.6732130555555554</v>
      </c>
      <c r="F645" s="13">
        <v>96</v>
      </c>
      <c r="G645" s="14">
        <v>0.007012635995370369</v>
      </c>
      <c r="I645" s="14">
        <v>4.910277028658069</v>
      </c>
      <c r="J645">
        <f t="shared" si="69"/>
        <v>1.4437753399167164</v>
      </c>
      <c r="K645" s="18">
        <v>21.484752082093994</v>
      </c>
      <c r="N645" s="15">
        <v>38281</v>
      </c>
      <c r="O645" s="15">
        <v>38419</v>
      </c>
    </row>
    <row r="646" spans="1:15" ht="12.75">
      <c r="A646" s="14" t="s">
        <v>58</v>
      </c>
      <c r="B646" s="13">
        <v>222</v>
      </c>
      <c r="D646" s="14">
        <v>0.7121586813186814</v>
      </c>
      <c r="F646" s="14">
        <v>96</v>
      </c>
      <c r="G646" s="14">
        <v>0.007418319597069598</v>
      </c>
      <c r="I646" s="14">
        <v>5.32364257472323</v>
      </c>
      <c r="J646">
        <f t="shared" si="69"/>
        <v>2.3627468093396793</v>
      </c>
      <c r="K646" s="18">
        <v>35.15992275803094</v>
      </c>
      <c r="N646" s="15">
        <v>38281</v>
      </c>
      <c r="O646" s="15">
        <v>38419</v>
      </c>
    </row>
    <row r="647" spans="1:15" ht="12.75">
      <c r="A647" s="14" t="s">
        <v>58</v>
      </c>
      <c r="B647" s="13">
        <v>222</v>
      </c>
      <c r="D647" s="14">
        <v>0.7886805555555556</v>
      </c>
      <c r="F647" s="13">
        <v>96</v>
      </c>
      <c r="G647" s="14">
        <v>0.008215422453703705</v>
      </c>
      <c r="I647" s="14">
        <v>2.6625897603983613</v>
      </c>
      <c r="J647">
        <f t="shared" si="69"/>
        <v>2.1674628722784064</v>
      </c>
      <c r="K647" s="18">
        <v>32.253911789857234</v>
      </c>
      <c r="N647" s="15">
        <v>38281</v>
      </c>
      <c r="O647" s="15">
        <v>38419</v>
      </c>
    </row>
    <row r="648" spans="1:15" ht="12.75">
      <c r="A648" s="14" t="s">
        <v>58</v>
      </c>
      <c r="B648" s="13">
        <v>222</v>
      </c>
      <c r="D648" s="14">
        <v>0.54532</v>
      </c>
      <c r="F648" s="13">
        <v>96</v>
      </c>
      <c r="G648" s="14">
        <v>0.005680416666666667</v>
      </c>
      <c r="I648" s="14">
        <v>5.98479363091401</v>
      </c>
      <c r="J648">
        <f aca="true" t="shared" si="70" ref="J648:J711">K648*60*1.12/1000</f>
        <v>1.7830614201665678</v>
      </c>
      <c r="K648" s="18">
        <v>26.53365208581202</v>
      </c>
      <c r="N648" s="15">
        <v>38281</v>
      </c>
      <c r="O648" s="15">
        <v>38419</v>
      </c>
    </row>
    <row r="649" spans="1:15" ht="12.75">
      <c r="A649" s="14" t="s">
        <v>58</v>
      </c>
      <c r="B649" s="13">
        <v>222</v>
      </c>
      <c r="D649" s="14">
        <v>0.5503630555555556</v>
      </c>
      <c r="F649" s="14">
        <v>113</v>
      </c>
      <c r="G649" s="14">
        <v>0.004870469518190758</v>
      </c>
      <c r="I649" s="14">
        <v>5.494866047465629</v>
      </c>
      <c r="J649">
        <f t="shared" si="70"/>
        <v>1.3260870580904227</v>
      </c>
      <c r="K649" s="18">
        <v>19.73343836444081</v>
      </c>
      <c r="N649" s="15">
        <v>38281</v>
      </c>
      <c r="O649" s="15">
        <v>38436</v>
      </c>
    </row>
    <row r="650" spans="1:15" ht="12.75">
      <c r="A650" s="14" t="s">
        <v>58</v>
      </c>
      <c r="B650" s="13">
        <v>222</v>
      </c>
      <c r="D650" s="14">
        <v>0.6977952777777777</v>
      </c>
      <c r="F650" s="13">
        <v>113</v>
      </c>
      <c r="G650" s="14">
        <v>0.006175179449360865</v>
      </c>
      <c r="I650" s="14">
        <v>4.25772284805209</v>
      </c>
      <c r="J650">
        <f t="shared" si="70"/>
        <v>1.4437753399167164</v>
      </c>
      <c r="K650" s="18">
        <v>21.484752082093994</v>
      </c>
      <c r="N650" s="15">
        <v>38281</v>
      </c>
      <c r="O650" s="15">
        <v>38436</v>
      </c>
    </row>
    <row r="651" spans="1:15" ht="12.75">
      <c r="A651" s="14" t="s">
        <v>58</v>
      </c>
      <c r="B651" s="13">
        <v>222</v>
      </c>
      <c r="D651" s="14">
        <v>0.733186500974659</v>
      </c>
      <c r="F651" s="14">
        <v>113</v>
      </c>
      <c r="G651" s="14">
        <v>0.006488376114819991</v>
      </c>
      <c r="I651" s="14">
        <v>4.661447657740137</v>
      </c>
      <c r="J651">
        <f t="shared" si="70"/>
        <v>2.3627468093396793</v>
      </c>
      <c r="K651" s="18">
        <v>35.15992275803094</v>
      </c>
      <c r="N651" s="15">
        <v>38281</v>
      </c>
      <c r="O651" s="15">
        <v>38436</v>
      </c>
    </row>
    <row r="652" spans="1:15" ht="12.75">
      <c r="A652" s="14" t="s">
        <v>58</v>
      </c>
      <c r="B652" s="13">
        <v>222</v>
      </c>
      <c r="D652" s="14">
        <v>0.8373909429824561</v>
      </c>
      <c r="F652" s="13">
        <v>113</v>
      </c>
      <c r="G652" s="14">
        <v>0.007410539318428815</v>
      </c>
      <c r="I652" s="14">
        <v>2.377489906669305</v>
      </c>
      <c r="J652">
        <f t="shared" si="70"/>
        <v>2.1674628722784064</v>
      </c>
      <c r="K652" s="18">
        <v>32.253911789857234</v>
      </c>
      <c r="N652" s="15">
        <v>38281</v>
      </c>
      <c r="O652" s="15">
        <v>38436</v>
      </c>
    </row>
    <row r="653" spans="1:15" ht="12.75">
      <c r="A653" s="14" t="s">
        <v>58</v>
      </c>
      <c r="B653" s="13">
        <v>222</v>
      </c>
      <c r="D653" s="14">
        <v>0.5640047758284602</v>
      </c>
      <c r="F653" s="14">
        <v>113</v>
      </c>
      <c r="G653" s="14">
        <v>0.004991192706446551</v>
      </c>
      <c r="I653" s="14">
        <v>5.311684394688335</v>
      </c>
      <c r="J653">
        <f t="shared" si="70"/>
        <v>1.7830614201665678</v>
      </c>
      <c r="K653" s="18">
        <v>26.53365208581202</v>
      </c>
      <c r="N653" s="15">
        <v>38281</v>
      </c>
      <c r="O653" s="15">
        <v>38436</v>
      </c>
    </row>
    <row r="654" spans="1:15" ht="12.75">
      <c r="A654" s="14" t="s">
        <v>58</v>
      </c>
      <c r="B654" s="13">
        <v>222</v>
      </c>
      <c r="D654" s="14">
        <v>0.41258742647058827</v>
      </c>
      <c r="F654" s="14">
        <v>130</v>
      </c>
      <c r="G654" s="14">
        <v>0.0031737494343891406</v>
      </c>
      <c r="I654" s="14">
        <v>7.863722321171088</v>
      </c>
      <c r="J654">
        <f t="shared" si="70"/>
        <v>1.3260870580904227</v>
      </c>
      <c r="K654" s="18">
        <v>19.73343836444081</v>
      </c>
      <c r="N654" s="15">
        <v>38281</v>
      </c>
      <c r="O654" s="15">
        <v>38453</v>
      </c>
    </row>
    <row r="655" spans="1:15" ht="12.75">
      <c r="A655" s="14" t="s">
        <v>58</v>
      </c>
      <c r="B655" s="13">
        <v>222</v>
      </c>
      <c r="D655" s="14">
        <v>0.5782845238095238</v>
      </c>
      <c r="F655" s="13">
        <v>130</v>
      </c>
      <c r="G655" s="14">
        <v>0.004448342490842491</v>
      </c>
      <c r="I655" s="14">
        <v>10.046392320834675</v>
      </c>
      <c r="J655">
        <f t="shared" si="70"/>
        <v>1.4437753399167164</v>
      </c>
      <c r="K655" s="18">
        <v>21.484752082093994</v>
      </c>
      <c r="N655" s="15">
        <v>38281</v>
      </c>
      <c r="O655" s="15">
        <v>38453</v>
      </c>
    </row>
    <row r="656" spans="1:15" ht="12.75">
      <c r="A656" s="14" t="s">
        <v>58</v>
      </c>
      <c r="B656" s="13">
        <v>222</v>
      </c>
      <c r="D656" s="14">
        <v>0.6184542366946779</v>
      </c>
      <c r="F656" s="14">
        <v>130</v>
      </c>
      <c r="G656" s="14">
        <v>0.004757340282266753</v>
      </c>
      <c r="I656" s="14">
        <v>6.576391279453934</v>
      </c>
      <c r="J656">
        <f t="shared" si="70"/>
        <v>2.3627468093396793</v>
      </c>
      <c r="K656" s="18">
        <v>35.15992275803094</v>
      </c>
      <c r="N656" s="15">
        <v>38281</v>
      </c>
      <c r="O656" s="15">
        <v>38453</v>
      </c>
    </row>
    <row r="657" spans="1:15" ht="12.75">
      <c r="A657" s="14" t="s">
        <v>58</v>
      </c>
      <c r="B657" s="13">
        <v>222</v>
      </c>
      <c r="D657" s="14">
        <v>0.7577310049019608</v>
      </c>
      <c r="F657" s="13">
        <v>130</v>
      </c>
      <c r="G657" s="14">
        <v>0.00582870003770739</v>
      </c>
      <c r="I657" s="14">
        <v>5.0136587367283205</v>
      </c>
      <c r="J657">
        <f t="shared" si="70"/>
        <v>2.1674628722784064</v>
      </c>
      <c r="K657" s="18">
        <v>32.253911789857234</v>
      </c>
      <c r="N657" s="15">
        <v>38281</v>
      </c>
      <c r="O657" s="15">
        <v>38453</v>
      </c>
    </row>
    <row r="658" spans="1:15" ht="12.75">
      <c r="A658" s="14" t="s">
        <v>58</v>
      </c>
      <c r="B658" s="13">
        <v>222</v>
      </c>
      <c r="D658" s="14">
        <v>0.4015553846153846</v>
      </c>
      <c r="F658" s="14">
        <v>130</v>
      </c>
      <c r="G658" s="14">
        <v>0.003088887573964497</v>
      </c>
      <c r="I658" s="14">
        <v>7.373950051386743</v>
      </c>
      <c r="J658">
        <f t="shared" si="70"/>
        <v>1.7830614201665678</v>
      </c>
      <c r="K658" s="18">
        <v>26.53365208581202</v>
      </c>
      <c r="N658" s="15">
        <v>38281</v>
      </c>
      <c r="O658" s="15">
        <v>38453</v>
      </c>
    </row>
    <row r="659" spans="1:15" ht="12.75">
      <c r="A659" s="14" t="s">
        <v>58</v>
      </c>
      <c r="B659" s="13" t="s">
        <v>54</v>
      </c>
      <c r="D659" s="14">
        <v>0.4224107725607726</v>
      </c>
      <c r="F659" s="13">
        <v>50</v>
      </c>
      <c r="G659" s="14">
        <v>0.008448215451215452</v>
      </c>
      <c r="I659" s="14">
        <v>13.631005771981338</v>
      </c>
      <c r="J659">
        <f t="shared" si="70"/>
        <v>1.3278334098453304</v>
      </c>
      <c r="K659" s="19">
        <v>19.759425741745986</v>
      </c>
      <c r="N659" s="15">
        <v>38278</v>
      </c>
      <c r="O659" s="15">
        <v>38336</v>
      </c>
    </row>
    <row r="660" spans="1:15" ht="12.75">
      <c r="A660" s="14" t="s">
        <v>58</v>
      </c>
      <c r="B660" s="13" t="s">
        <v>54</v>
      </c>
      <c r="D660" s="14">
        <v>0.4271666666666667</v>
      </c>
      <c r="F660" s="14">
        <v>50</v>
      </c>
      <c r="G660" s="14">
        <v>0.008543333333333333</v>
      </c>
      <c r="I660" s="14">
        <v>10.768275239215088</v>
      </c>
      <c r="J660">
        <f t="shared" si="70"/>
        <v>1.67917162995241</v>
      </c>
      <c r="K660" s="19">
        <v>24.987673064768003</v>
      </c>
      <c r="N660" s="15">
        <v>38278</v>
      </c>
      <c r="O660" s="15">
        <v>38336</v>
      </c>
    </row>
    <row r="661" spans="1:15" ht="12.75">
      <c r="A661" s="14" t="s">
        <v>58</v>
      </c>
      <c r="B661" s="13" t="s">
        <v>54</v>
      </c>
      <c r="D661" s="14">
        <v>0.6644155011655012</v>
      </c>
      <c r="F661" s="13">
        <v>50</v>
      </c>
      <c r="G661" s="14">
        <v>0.013288310023310023</v>
      </c>
      <c r="I661" s="14">
        <v>8.736882346878755</v>
      </c>
      <c r="J661">
        <f t="shared" si="70"/>
        <v>1.906683035246877</v>
      </c>
      <c r="K661" s="19">
        <v>28.373259453078525</v>
      </c>
      <c r="N661" s="15">
        <v>38278</v>
      </c>
      <c r="O661" s="15">
        <v>38336</v>
      </c>
    </row>
    <row r="662" spans="1:15" ht="12.75">
      <c r="A662" s="14" t="s">
        <v>58</v>
      </c>
      <c r="B662" s="13" t="s">
        <v>54</v>
      </c>
      <c r="D662" s="14">
        <v>0.5756560606060606</v>
      </c>
      <c r="F662" s="14">
        <v>50</v>
      </c>
      <c r="G662" s="14">
        <v>0.01151312121212121</v>
      </c>
      <c r="I662" s="14">
        <v>11.507773226262458</v>
      </c>
      <c r="J662">
        <f t="shared" si="70"/>
        <v>2.5291971230220116</v>
      </c>
      <c r="K662" s="19">
        <v>37.63686194973231</v>
      </c>
      <c r="N662" s="15">
        <v>38278</v>
      </c>
      <c r="O662" s="15">
        <v>38336</v>
      </c>
    </row>
    <row r="663" spans="1:15" ht="12.75">
      <c r="A663" s="14" t="s">
        <v>58</v>
      </c>
      <c r="B663" s="13" t="s">
        <v>54</v>
      </c>
      <c r="D663" s="14">
        <v>0.66445</v>
      </c>
      <c r="F663" s="13">
        <v>50</v>
      </c>
      <c r="G663" s="14">
        <v>0.013289</v>
      </c>
      <c r="I663" s="14">
        <v>9.970430735978548</v>
      </c>
      <c r="J663">
        <f t="shared" si="70"/>
        <v>2.6720100147233796</v>
      </c>
      <c r="K663" s="19">
        <v>39.76205379052648</v>
      </c>
      <c r="N663" s="15">
        <v>38278</v>
      </c>
      <c r="O663" s="15">
        <v>38336</v>
      </c>
    </row>
    <row r="664" spans="1:15" ht="12.75">
      <c r="A664" s="14" t="s">
        <v>58</v>
      </c>
      <c r="B664" s="13" t="s">
        <v>54</v>
      </c>
      <c r="D664" s="14">
        <v>0.7154627777777778</v>
      </c>
      <c r="F664" s="14">
        <v>50</v>
      </c>
      <c r="G664" s="14">
        <v>0.014309255555555556</v>
      </c>
      <c r="I664" s="14">
        <v>6.901589321858317</v>
      </c>
      <c r="J664">
        <f t="shared" si="70"/>
        <v>3.058898578286735</v>
      </c>
      <c r="K664" s="19">
        <v>45.51932408164784</v>
      </c>
      <c r="N664" s="15">
        <v>38278</v>
      </c>
      <c r="O664" s="15">
        <v>38336</v>
      </c>
    </row>
    <row r="665" spans="1:15" ht="12.75">
      <c r="A665" s="14" t="s">
        <v>58</v>
      </c>
      <c r="B665" s="13" t="s">
        <v>54</v>
      </c>
      <c r="D665" s="14">
        <v>0.50411125</v>
      </c>
      <c r="F665" s="13">
        <v>60</v>
      </c>
      <c r="G665" s="14">
        <v>0.008401854166666667</v>
      </c>
      <c r="I665" s="14">
        <v>13.448231582182679</v>
      </c>
      <c r="J665">
        <f t="shared" si="70"/>
        <v>1.3278334098453304</v>
      </c>
      <c r="K665" s="19">
        <v>19.759425741745986</v>
      </c>
      <c r="N665" s="15">
        <v>38278</v>
      </c>
      <c r="O665" s="15">
        <v>38355</v>
      </c>
    </row>
    <row r="666" spans="1:15" ht="12.75">
      <c r="A666" s="14" t="s">
        <v>58</v>
      </c>
      <c r="B666" s="13" t="s">
        <v>54</v>
      </c>
      <c r="D666" s="14">
        <v>0.49022460470085477</v>
      </c>
      <c r="F666" s="14">
        <v>60</v>
      </c>
      <c r="G666" s="14">
        <v>0.00817041007834758</v>
      </c>
      <c r="I666" s="14">
        <v>10.962785601041679</v>
      </c>
      <c r="J666">
        <f t="shared" si="70"/>
        <v>1.67917162995241</v>
      </c>
      <c r="K666" s="19">
        <v>24.987673064768003</v>
      </c>
      <c r="N666" s="15">
        <v>38278</v>
      </c>
      <c r="O666" s="15">
        <v>38355</v>
      </c>
    </row>
    <row r="667" spans="1:15" ht="12.75">
      <c r="A667" s="14" t="s">
        <v>58</v>
      </c>
      <c r="B667" s="13" t="s">
        <v>54</v>
      </c>
      <c r="D667" s="14">
        <v>0.6872304761904761</v>
      </c>
      <c r="F667" s="13">
        <v>60</v>
      </c>
      <c r="G667" s="14">
        <v>0.011453841269841268</v>
      </c>
      <c r="I667" s="14">
        <v>7.309681096223724</v>
      </c>
      <c r="J667">
        <f t="shared" si="70"/>
        <v>1.906683035246877</v>
      </c>
      <c r="K667" s="19">
        <v>28.373259453078525</v>
      </c>
      <c r="N667" s="15">
        <v>38278</v>
      </c>
      <c r="O667" s="15">
        <v>38355</v>
      </c>
    </row>
    <row r="668" spans="1:15" ht="12.75">
      <c r="A668" s="14" t="s">
        <v>58</v>
      </c>
      <c r="B668" s="13" t="s">
        <v>54</v>
      </c>
      <c r="D668" s="14">
        <v>0.617865934065934</v>
      </c>
      <c r="F668" s="14">
        <v>60</v>
      </c>
      <c r="G668" s="14">
        <v>0.010297765567765568</v>
      </c>
      <c r="I668" s="14">
        <v>10.862389301308413</v>
      </c>
      <c r="J668">
        <f t="shared" si="70"/>
        <v>2.5291971230220116</v>
      </c>
      <c r="K668" s="19">
        <v>37.63686194973231</v>
      </c>
      <c r="N668" s="15">
        <v>38278</v>
      </c>
      <c r="O668" s="15">
        <v>38355</v>
      </c>
    </row>
    <row r="669" spans="1:15" ht="12.75">
      <c r="A669" s="14" t="s">
        <v>58</v>
      </c>
      <c r="B669" s="13" t="s">
        <v>54</v>
      </c>
      <c r="D669" s="14">
        <v>0.7116550527903468</v>
      </c>
      <c r="F669" s="13">
        <v>60</v>
      </c>
      <c r="G669" s="14">
        <v>0.01186091754650578</v>
      </c>
      <c r="I669" s="14">
        <v>7.89375359166367</v>
      </c>
      <c r="J669">
        <f t="shared" si="70"/>
        <v>2.6720100147233796</v>
      </c>
      <c r="K669" s="19">
        <v>39.76205379052648</v>
      </c>
      <c r="N669" s="15">
        <v>38278</v>
      </c>
      <c r="O669" s="15">
        <v>38355</v>
      </c>
    </row>
    <row r="670" spans="1:15" ht="12.75">
      <c r="A670" s="14" t="s">
        <v>58</v>
      </c>
      <c r="B670" s="13" t="s">
        <v>54</v>
      </c>
      <c r="D670" s="14">
        <v>0.7641629731379731</v>
      </c>
      <c r="F670" s="14">
        <v>60</v>
      </c>
      <c r="G670" s="14">
        <v>0.01273604955229955</v>
      </c>
      <c r="I670" s="14">
        <v>5.7668166751923655</v>
      </c>
      <c r="J670">
        <f t="shared" si="70"/>
        <v>3.058898578286735</v>
      </c>
      <c r="K670" s="19">
        <v>45.51932408164784</v>
      </c>
      <c r="N670" s="15">
        <v>38278</v>
      </c>
      <c r="O670" s="15">
        <v>38355</v>
      </c>
    </row>
    <row r="671" spans="1:15" ht="12.75">
      <c r="A671" s="14" t="s">
        <v>58</v>
      </c>
      <c r="B671" s="13" t="s">
        <v>54</v>
      </c>
      <c r="D671" s="14">
        <v>0.28300212912087913</v>
      </c>
      <c r="F671" s="13">
        <v>65</v>
      </c>
      <c r="G671" s="14">
        <v>0.004353878909551987</v>
      </c>
      <c r="I671" s="14">
        <v>9.012911328132446</v>
      </c>
      <c r="J671">
        <f t="shared" si="70"/>
        <v>1.3278334098453304</v>
      </c>
      <c r="K671" s="19">
        <v>19.759425741745986</v>
      </c>
      <c r="N671" s="15">
        <v>38278</v>
      </c>
      <c r="O671" s="15">
        <v>38372</v>
      </c>
    </row>
    <row r="672" spans="1:15" ht="12.75">
      <c r="A672" s="14" t="s">
        <v>58</v>
      </c>
      <c r="B672" s="13" t="s">
        <v>54</v>
      </c>
      <c r="D672" s="14">
        <v>0.28923308913308915</v>
      </c>
      <c r="F672" s="14">
        <v>65</v>
      </c>
      <c r="G672" s="14">
        <v>0.004449739832816756</v>
      </c>
      <c r="I672" s="14">
        <v>9.760090945924743</v>
      </c>
      <c r="J672">
        <f t="shared" si="70"/>
        <v>1.67917162995241</v>
      </c>
      <c r="K672" s="19">
        <v>24.987673064768003</v>
      </c>
      <c r="N672" s="15">
        <v>38278</v>
      </c>
      <c r="O672" s="15">
        <v>38372</v>
      </c>
    </row>
    <row r="673" spans="1:15" ht="12.75">
      <c r="A673" s="14" t="s">
        <v>58</v>
      </c>
      <c r="B673" s="13" t="s">
        <v>54</v>
      </c>
      <c r="D673" s="14">
        <v>0.5075230555555555</v>
      </c>
      <c r="F673" s="13">
        <v>65</v>
      </c>
      <c r="G673" s="14">
        <v>0.007808047008547009</v>
      </c>
      <c r="I673" s="14">
        <v>8.42842971650689</v>
      </c>
      <c r="J673">
        <f t="shared" si="70"/>
        <v>1.906683035246877</v>
      </c>
      <c r="K673" s="19">
        <v>28.373259453078525</v>
      </c>
      <c r="N673" s="15">
        <v>38278</v>
      </c>
      <c r="O673" s="15">
        <v>38372</v>
      </c>
    </row>
    <row r="674" spans="1:15" ht="12.75">
      <c r="A674" s="14" t="s">
        <v>58</v>
      </c>
      <c r="B674" s="13" t="s">
        <v>54</v>
      </c>
      <c r="D674" s="14">
        <v>0.3800534798534798</v>
      </c>
      <c r="F674" s="14">
        <v>65</v>
      </c>
      <c r="G674" s="14">
        <v>0.005846976613130459</v>
      </c>
      <c r="I674" s="14">
        <v>7.272169342012653</v>
      </c>
      <c r="J674">
        <f t="shared" si="70"/>
        <v>2.5291971230220116</v>
      </c>
      <c r="K674" s="19">
        <v>37.63686194973231</v>
      </c>
      <c r="N674" s="15">
        <v>38278</v>
      </c>
      <c r="O674" s="15">
        <v>38372</v>
      </c>
    </row>
    <row r="675" spans="1:15" ht="12.75">
      <c r="A675" s="14" t="s">
        <v>58</v>
      </c>
      <c r="B675" s="13" t="s">
        <v>54</v>
      </c>
      <c r="D675" s="14">
        <v>0.47385896214896217</v>
      </c>
      <c r="F675" s="13">
        <v>65</v>
      </c>
      <c r="G675" s="14">
        <v>0.007290137879214803</v>
      </c>
      <c r="I675" s="14">
        <v>12.125447402760251</v>
      </c>
      <c r="J675">
        <f t="shared" si="70"/>
        <v>2.6720100147233796</v>
      </c>
      <c r="K675" s="19">
        <v>39.76205379052648</v>
      </c>
      <c r="N675" s="15">
        <v>38278</v>
      </c>
      <c r="O675" s="15">
        <v>38372</v>
      </c>
    </row>
    <row r="676" spans="1:15" ht="12.75">
      <c r="A676" s="14" t="s">
        <v>58</v>
      </c>
      <c r="B676" s="13" t="s">
        <v>54</v>
      </c>
      <c r="D676" s="14">
        <v>0.48064999999999997</v>
      </c>
      <c r="F676" s="14">
        <v>65</v>
      </c>
      <c r="G676" s="14">
        <v>0.007394615384615384</v>
      </c>
      <c r="I676" s="14">
        <v>8.666656455156966</v>
      </c>
      <c r="J676">
        <f t="shared" si="70"/>
        <v>3.058898578286735</v>
      </c>
      <c r="K676" s="19">
        <v>45.51932408164784</v>
      </c>
      <c r="N676" s="15">
        <v>38278</v>
      </c>
      <c r="O676" s="15">
        <v>38372</v>
      </c>
    </row>
    <row r="677" spans="1:15" ht="12.75">
      <c r="A677" s="14" t="s">
        <v>58</v>
      </c>
      <c r="B677" s="13" t="s">
        <v>54</v>
      </c>
      <c r="D677" s="14">
        <v>0.31062065580618214</v>
      </c>
      <c r="F677" s="13">
        <v>80</v>
      </c>
      <c r="G677" s="14">
        <v>0.0038827581975772766</v>
      </c>
      <c r="I677" s="14">
        <v>8.414375855037301</v>
      </c>
      <c r="J677">
        <f t="shared" si="70"/>
        <v>1.3278334098453304</v>
      </c>
      <c r="K677" s="19">
        <v>19.759425741745986</v>
      </c>
      <c r="N677" s="15">
        <v>38278</v>
      </c>
      <c r="O677" s="15">
        <v>38398</v>
      </c>
    </row>
    <row r="678" spans="1:15" ht="12.75">
      <c r="A678" s="14" t="s">
        <v>58</v>
      </c>
      <c r="B678" s="13" t="s">
        <v>54</v>
      </c>
      <c r="D678" s="14">
        <v>0.3330543859649122</v>
      </c>
      <c r="F678" s="14">
        <v>80</v>
      </c>
      <c r="G678" s="14">
        <v>0.004163179824561403</v>
      </c>
      <c r="I678" s="14">
        <v>12.105015643458989</v>
      </c>
      <c r="J678">
        <f t="shared" si="70"/>
        <v>1.67917162995241</v>
      </c>
      <c r="K678" s="19">
        <v>24.987673064768003</v>
      </c>
      <c r="N678" s="15">
        <v>38278</v>
      </c>
      <c r="O678" s="15">
        <v>38398</v>
      </c>
    </row>
    <row r="679" spans="1:15" ht="12.75">
      <c r="A679" s="14" t="s">
        <v>58</v>
      </c>
      <c r="B679" s="13" t="s">
        <v>54</v>
      </c>
      <c r="D679" s="14">
        <v>0.4984078431372549</v>
      </c>
      <c r="F679" s="13">
        <v>80</v>
      </c>
      <c r="G679" s="14">
        <v>0.006230098039215686</v>
      </c>
      <c r="I679" s="14">
        <v>7.818249924846552</v>
      </c>
      <c r="J679">
        <f t="shared" si="70"/>
        <v>1.906683035246877</v>
      </c>
      <c r="K679" s="19">
        <v>28.373259453078525</v>
      </c>
      <c r="N679" s="15">
        <v>38278</v>
      </c>
      <c r="O679" s="15">
        <v>38398</v>
      </c>
    </row>
    <row r="680" spans="1:15" ht="12.75">
      <c r="A680" s="14" t="s">
        <v>58</v>
      </c>
      <c r="B680" s="13" t="s">
        <v>54</v>
      </c>
      <c r="D680" s="14">
        <v>0.46788888888888897</v>
      </c>
      <c r="F680" s="14">
        <v>80</v>
      </c>
      <c r="G680" s="14">
        <v>0.005848611111111112</v>
      </c>
      <c r="I680" s="14">
        <v>9.531190578733005</v>
      </c>
      <c r="J680">
        <f t="shared" si="70"/>
        <v>2.5291971230220116</v>
      </c>
      <c r="K680" s="19">
        <v>37.63686194973231</v>
      </c>
      <c r="N680" s="15">
        <v>38278</v>
      </c>
      <c r="O680" s="15">
        <v>38398</v>
      </c>
    </row>
    <row r="681" spans="1:15" ht="12.75">
      <c r="A681" s="14" t="s">
        <v>58</v>
      </c>
      <c r="B681" s="13" t="s">
        <v>54</v>
      </c>
      <c r="D681" s="14">
        <v>0.5700612500000001</v>
      </c>
      <c r="F681" s="13">
        <v>80</v>
      </c>
      <c r="G681" s="14">
        <v>0.007125765625000001</v>
      </c>
      <c r="I681" s="14">
        <v>7.63468814875026</v>
      </c>
      <c r="J681">
        <f t="shared" si="70"/>
        <v>2.6720100147233796</v>
      </c>
      <c r="K681" s="19">
        <v>39.76205379052648</v>
      </c>
      <c r="N681" s="15">
        <v>38278</v>
      </c>
      <c r="O681" s="15">
        <v>38398</v>
      </c>
    </row>
    <row r="682" spans="1:15" ht="12.75">
      <c r="A682" s="14" t="s">
        <v>58</v>
      </c>
      <c r="B682" s="13" t="s">
        <v>54</v>
      </c>
      <c r="D682" s="14">
        <v>0.5604764705882354</v>
      </c>
      <c r="F682" s="14">
        <v>80</v>
      </c>
      <c r="G682" s="14">
        <v>0.007005955882352942</v>
      </c>
      <c r="I682" s="14">
        <v>7.921413095445721</v>
      </c>
      <c r="J682">
        <f t="shared" si="70"/>
        <v>3.058898578286735</v>
      </c>
      <c r="K682" s="19">
        <v>45.51932408164784</v>
      </c>
      <c r="N682" s="15">
        <v>38278</v>
      </c>
      <c r="O682" s="15">
        <v>38398</v>
      </c>
    </row>
    <row r="683" spans="1:15" ht="12.75">
      <c r="A683" s="14" t="s">
        <v>58</v>
      </c>
      <c r="B683" s="13" t="s">
        <v>54</v>
      </c>
      <c r="D683" s="14">
        <v>0.4402079738562092</v>
      </c>
      <c r="F683" s="13">
        <v>99</v>
      </c>
      <c r="G683" s="14">
        <v>0.004446545190466759</v>
      </c>
      <c r="I683" s="14">
        <v>12.036140483990456</v>
      </c>
      <c r="J683">
        <f t="shared" si="70"/>
        <v>1.3278334098453304</v>
      </c>
      <c r="K683" s="19">
        <v>19.759425741745986</v>
      </c>
      <c r="N683" s="15">
        <v>38278</v>
      </c>
      <c r="O683" s="15">
        <v>38419</v>
      </c>
    </row>
    <row r="684" spans="1:15" ht="12.75">
      <c r="A684" s="14" t="s">
        <v>58</v>
      </c>
      <c r="B684" s="13" t="s">
        <v>54</v>
      </c>
      <c r="D684" s="14">
        <v>0.4983079656862744</v>
      </c>
      <c r="F684" s="14">
        <v>99</v>
      </c>
      <c r="G684" s="14">
        <v>0.005033413794810852</v>
      </c>
      <c r="I684" s="14">
        <v>12.365855238070138</v>
      </c>
      <c r="J684">
        <f t="shared" si="70"/>
        <v>1.67917162995241</v>
      </c>
      <c r="K684" s="19">
        <v>24.987673064768003</v>
      </c>
      <c r="N684" s="15">
        <v>38278</v>
      </c>
      <c r="O684" s="15">
        <v>38419</v>
      </c>
    </row>
    <row r="685" spans="1:15" ht="12.75">
      <c r="A685" s="14" t="s">
        <v>58</v>
      </c>
      <c r="B685" s="13" t="s">
        <v>54</v>
      </c>
      <c r="D685" s="14">
        <v>0.6587525980392157</v>
      </c>
      <c r="F685" s="13">
        <v>99</v>
      </c>
      <c r="G685" s="14">
        <v>0.006654066646860765</v>
      </c>
      <c r="I685" s="14">
        <v>7.30759449438084</v>
      </c>
      <c r="J685">
        <f t="shared" si="70"/>
        <v>1.906683035246877</v>
      </c>
      <c r="K685" s="19">
        <v>28.373259453078525</v>
      </c>
      <c r="N685" s="15">
        <v>38278</v>
      </c>
      <c r="O685" s="15">
        <v>38419</v>
      </c>
    </row>
    <row r="686" spans="1:15" ht="12.75">
      <c r="A686" s="14" t="s">
        <v>58</v>
      </c>
      <c r="B686" s="13" t="s">
        <v>54</v>
      </c>
      <c r="D686" s="14">
        <v>0.6721265359477124</v>
      </c>
      <c r="F686" s="14">
        <v>99</v>
      </c>
      <c r="G686" s="14">
        <v>0.006789156928764772</v>
      </c>
      <c r="I686" s="14">
        <v>9.213583238286219</v>
      </c>
      <c r="J686">
        <f t="shared" si="70"/>
        <v>2.5291971230220116</v>
      </c>
      <c r="K686" s="19">
        <v>37.63686194973231</v>
      </c>
      <c r="N686" s="15">
        <v>38278</v>
      </c>
      <c r="O686" s="15">
        <v>38419</v>
      </c>
    </row>
    <row r="687" spans="1:15" ht="12.75">
      <c r="A687" s="14" t="s">
        <v>58</v>
      </c>
      <c r="B687" s="13" t="s">
        <v>54</v>
      </c>
      <c r="D687" s="14">
        <v>0.7538433333333332</v>
      </c>
      <c r="F687" s="13">
        <v>99</v>
      </c>
      <c r="G687" s="14">
        <v>0.007614579124579123</v>
      </c>
      <c r="I687" s="14">
        <v>5.434832085736072</v>
      </c>
      <c r="J687">
        <f t="shared" si="70"/>
        <v>2.6720100147233796</v>
      </c>
      <c r="K687" s="19">
        <v>39.76205379052648</v>
      </c>
      <c r="N687" s="15">
        <v>38278</v>
      </c>
      <c r="O687" s="15">
        <v>38419</v>
      </c>
    </row>
    <row r="688" spans="1:15" ht="12.75">
      <c r="A688" s="14" t="s">
        <v>58</v>
      </c>
      <c r="B688" s="13" t="s">
        <v>54</v>
      </c>
      <c r="D688" s="14">
        <v>0.8131267156862746</v>
      </c>
      <c r="F688" s="14">
        <v>99</v>
      </c>
      <c r="G688" s="14">
        <v>0.008213401168548228</v>
      </c>
      <c r="I688" s="14">
        <v>3.423259386684858</v>
      </c>
      <c r="J688">
        <f t="shared" si="70"/>
        <v>3.058898578286735</v>
      </c>
      <c r="K688" s="19">
        <v>45.51932408164784</v>
      </c>
      <c r="N688" s="15">
        <v>38278</v>
      </c>
      <c r="O688" s="15">
        <v>38419</v>
      </c>
    </row>
    <row r="689" spans="1:15" ht="12.75">
      <c r="A689" s="14" t="s">
        <v>58</v>
      </c>
      <c r="B689" s="13" t="s">
        <v>54</v>
      </c>
      <c r="D689" s="14">
        <v>0.5286659218559219</v>
      </c>
      <c r="F689" s="13">
        <v>109</v>
      </c>
      <c r="G689" s="14">
        <v>0.004850146072072677</v>
      </c>
      <c r="I689" s="14">
        <v>10.013812735584525</v>
      </c>
      <c r="J689">
        <f t="shared" si="70"/>
        <v>1.3278334098453304</v>
      </c>
      <c r="K689" s="19">
        <v>19.759425741745986</v>
      </c>
      <c r="N689" s="15">
        <v>38278</v>
      </c>
      <c r="O689" s="15">
        <v>38429</v>
      </c>
    </row>
    <row r="690" spans="1:15" ht="12.75">
      <c r="A690" s="14" t="s">
        <v>58</v>
      </c>
      <c r="B690" s="13" t="s">
        <v>54</v>
      </c>
      <c r="D690" s="14">
        <v>0.677532361111111</v>
      </c>
      <c r="F690" s="14">
        <v>109</v>
      </c>
      <c r="G690" s="14">
        <v>0.006215893221202854</v>
      </c>
      <c r="I690" s="14">
        <v>6.808115719774101</v>
      </c>
      <c r="J690">
        <f t="shared" si="70"/>
        <v>1.67917162995241</v>
      </c>
      <c r="K690" s="19">
        <v>24.987673064768003</v>
      </c>
      <c r="N690" s="15">
        <v>38278</v>
      </c>
      <c r="O690" s="15">
        <v>38429</v>
      </c>
    </row>
    <row r="691" spans="1:15" ht="12.75">
      <c r="A691" s="14" t="s">
        <v>58</v>
      </c>
      <c r="B691" s="13" t="s">
        <v>54</v>
      </c>
      <c r="D691" s="14">
        <v>0.7529335317460318</v>
      </c>
      <c r="F691" s="13">
        <v>109</v>
      </c>
      <c r="G691" s="14">
        <v>0.0069076470802388245</v>
      </c>
      <c r="I691" s="14">
        <v>5.940777705754464</v>
      </c>
      <c r="J691">
        <f t="shared" si="70"/>
        <v>1.906683035246877</v>
      </c>
      <c r="K691" s="19">
        <v>28.373259453078525</v>
      </c>
      <c r="N691" s="15">
        <v>38278</v>
      </c>
      <c r="O691" s="15">
        <v>38429</v>
      </c>
    </row>
    <row r="692" spans="1:15" ht="12.75">
      <c r="A692" s="14" t="s">
        <v>58</v>
      </c>
      <c r="B692" s="13" t="s">
        <v>54</v>
      </c>
      <c r="D692" s="14">
        <v>0.829005873015873</v>
      </c>
      <c r="F692" s="14">
        <v>109</v>
      </c>
      <c r="G692" s="14">
        <v>0.007605558468035532</v>
      </c>
      <c r="I692" s="14">
        <v>4.693811660311403</v>
      </c>
      <c r="J692">
        <f t="shared" si="70"/>
        <v>2.5291971230220116</v>
      </c>
      <c r="K692" s="19">
        <v>37.63686194973231</v>
      </c>
      <c r="N692" s="15">
        <v>38278</v>
      </c>
      <c r="O692" s="15">
        <v>38429</v>
      </c>
    </row>
    <row r="693" spans="1:15" ht="12.75">
      <c r="A693" s="14" t="s">
        <v>58</v>
      </c>
      <c r="B693" s="13" t="s">
        <v>54</v>
      </c>
      <c r="D693" s="14">
        <v>0.8609831944444445</v>
      </c>
      <c r="F693" s="13">
        <v>109</v>
      </c>
      <c r="G693" s="14">
        <v>0.007898928389398574</v>
      </c>
      <c r="I693" s="14">
        <v>2.6253275206917626</v>
      </c>
      <c r="J693">
        <f t="shared" si="70"/>
        <v>2.6720100147233796</v>
      </c>
      <c r="K693" s="19">
        <v>39.76205379052648</v>
      </c>
      <c r="N693" s="15">
        <v>38278</v>
      </c>
      <c r="O693" s="15">
        <v>38429</v>
      </c>
    </row>
    <row r="694" spans="1:15" ht="12.75">
      <c r="A694" s="14" t="s">
        <v>58</v>
      </c>
      <c r="B694" s="13" t="s">
        <v>54</v>
      </c>
      <c r="D694" s="14">
        <v>0.892594722222222</v>
      </c>
      <c r="F694" s="14">
        <v>109</v>
      </c>
      <c r="G694" s="14">
        <v>0.00818894240570846</v>
      </c>
      <c r="I694" s="14">
        <v>1.880018595649301</v>
      </c>
      <c r="J694">
        <f t="shared" si="70"/>
        <v>3.058898578286735</v>
      </c>
      <c r="K694" s="19">
        <v>45.51932408164784</v>
      </c>
      <c r="N694" s="15">
        <v>38278</v>
      </c>
      <c r="O694" s="15">
        <v>38429</v>
      </c>
    </row>
    <row r="695" spans="1:15" ht="12.75">
      <c r="A695" s="14" t="s">
        <v>58</v>
      </c>
      <c r="B695" s="13" t="s">
        <v>54</v>
      </c>
      <c r="D695" s="14">
        <v>0.3387238095238095</v>
      </c>
      <c r="F695" s="13">
        <v>133</v>
      </c>
      <c r="G695" s="14">
        <v>0.0025467955603293946</v>
      </c>
      <c r="I695" s="14">
        <v>9.787127244641779</v>
      </c>
      <c r="J695">
        <f t="shared" si="70"/>
        <v>1.3278334098453304</v>
      </c>
      <c r="K695" s="19">
        <v>19.759425741745986</v>
      </c>
      <c r="N695" s="15">
        <v>38278</v>
      </c>
      <c r="O695" s="15">
        <v>38453</v>
      </c>
    </row>
    <row r="696" spans="1:15" ht="12.75">
      <c r="A696" s="14" t="s">
        <v>58</v>
      </c>
      <c r="B696" s="13" t="s">
        <v>54</v>
      </c>
      <c r="D696" s="14">
        <v>0.49226958629605694</v>
      </c>
      <c r="F696" s="14">
        <v>133</v>
      </c>
      <c r="G696" s="14">
        <v>0.003701275084932759</v>
      </c>
      <c r="I696" s="14">
        <v>10.656211856783655</v>
      </c>
      <c r="J696">
        <f t="shared" si="70"/>
        <v>1.67917162995241</v>
      </c>
      <c r="K696" s="19">
        <v>24.987673064768003</v>
      </c>
      <c r="N696" s="15">
        <v>38278</v>
      </c>
      <c r="O696" s="15">
        <v>38453</v>
      </c>
    </row>
    <row r="697" spans="1:15" ht="12.75">
      <c r="A697" s="14" t="s">
        <v>58</v>
      </c>
      <c r="B697" s="13" t="s">
        <v>54</v>
      </c>
      <c r="D697" s="14">
        <v>0.6606055555555557</v>
      </c>
      <c r="F697" s="13">
        <v>133</v>
      </c>
      <c r="G697" s="14">
        <v>0.004966959064327486</v>
      </c>
      <c r="I697" s="14">
        <v>9.249174400381571</v>
      </c>
      <c r="J697">
        <f t="shared" si="70"/>
        <v>1.906683035246877</v>
      </c>
      <c r="K697" s="19">
        <v>28.373259453078525</v>
      </c>
      <c r="N697" s="15">
        <v>38278</v>
      </c>
      <c r="O697" s="15">
        <v>38453</v>
      </c>
    </row>
    <row r="698" spans="1:15" ht="12.75">
      <c r="A698" s="14" t="s">
        <v>58</v>
      </c>
      <c r="B698" s="13" t="s">
        <v>54</v>
      </c>
      <c r="D698" s="14">
        <v>0.7185903846153847</v>
      </c>
      <c r="F698" s="14">
        <v>133</v>
      </c>
      <c r="G698" s="14">
        <v>0.005402935222672066</v>
      </c>
      <c r="I698" s="14">
        <v>7.406092860554801</v>
      </c>
      <c r="J698">
        <f t="shared" si="70"/>
        <v>2.5291971230220116</v>
      </c>
      <c r="K698" s="19">
        <v>37.63686194973231</v>
      </c>
      <c r="N698" s="15">
        <v>38278</v>
      </c>
      <c r="O698" s="15">
        <v>38453</v>
      </c>
    </row>
    <row r="699" spans="1:15" ht="12.75">
      <c r="A699" s="14" t="s">
        <v>58</v>
      </c>
      <c r="B699" s="13" t="s">
        <v>54</v>
      </c>
      <c r="D699" s="14">
        <v>0.7799871794871794</v>
      </c>
      <c r="F699" s="13">
        <v>133</v>
      </c>
      <c r="G699" s="14">
        <v>0.005864565259302101</v>
      </c>
      <c r="I699" s="14">
        <v>6.60259347169247</v>
      </c>
      <c r="J699">
        <f t="shared" si="70"/>
        <v>2.6720100147233796</v>
      </c>
      <c r="K699" s="19">
        <v>39.76205379052648</v>
      </c>
      <c r="N699" s="15">
        <v>38278</v>
      </c>
      <c r="O699" s="15">
        <v>38453</v>
      </c>
    </row>
    <row r="700" spans="1:15" ht="12.75">
      <c r="A700" s="14" t="s">
        <v>58</v>
      </c>
      <c r="B700" s="13" t="s">
        <v>54</v>
      </c>
      <c r="D700" s="14">
        <v>0.8485866246498599</v>
      </c>
      <c r="F700" s="14">
        <v>133</v>
      </c>
      <c r="G700" s="14">
        <v>0.006380350561277142</v>
      </c>
      <c r="I700" s="14">
        <v>2.184374705192282</v>
      </c>
      <c r="J700">
        <f t="shared" si="70"/>
        <v>3.058898578286735</v>
      </c>
      <c r="K700" s="19">
        <v>45.51932408164784</v>
      </c>
      <c r="N700" s="15">
        <v>38278</v>
      </c>
      <c r="O700" s="15">
        <v>38453</v>
      </c>
    </row>
    <row r="701" spans="1:15" ht="12.75">
      <c r="A701" s="14" t="s">
        <v>58</v>
      </c>
      <c r="B701" s="13" t="s">
        <v>54</v>
      </c>
      <c r="D701" s="14">
        <v>0.4929515151515152</v>
      </c>
      <c r="F701" s="13">
        <v>50</v>
      </c>
      <c r="G701" s="14">
        <v>0.009859030303030304</v>
      </c>
      <c r="I701" s="14">
        <v>16.2038525348605</v>
      </c>
      <c r="J701">
        <f t="shared" si="70"/>
        <v>1.744690884146342</v>
      </c>
      <c r="K701" s="19">
        <v>25.96266196646342</v>
      </c>
      <c r="N701" s="15">
        <v>38278</v>
      </c>
      <c r="O701" s="15">
        <v>38336</v>
      </c>
    </row>
    <row r="702" spans="1:15" ht="12.75">
      <c r="A702" s="14" t="s">
        <v>58</v>
      </c>
      <c r="B702" s="13" t="s">
        <v>54</v>
      </c>
      <c r="D702" s="14">
        <v>0.5043315656565657</v>
      </c>
      <c r="F702" s="14">
        <v>50</v>
      </c>
      <c r="G702" s="14">
        <v>0.010086631313131313</v>
      </c>
      <c r="I702" s="14">
        <v>15.63985622507771</v>
      </c>
      <c r="J702">
        <f t="shared" si="70"/>
        <v>1.4739821009518146</v>
      </c>
      <c r="K702" s="19">
        <v>21.934257454640097</v>
      </c>
      <c r="N702" s="15">
        <v>38278</v>
      </c>
      <c r="O702" s="15">
        <v>38336</v>
      </c>
    </row>
    <row r="703" spans="1:15" ht="12.75">
      <c r="A703" s="14" t="s">
        <v>58</v>
      </c>
      <c r="B703" s="13" t="s">
        <v>54</v>
      </c>
      <c r="D703" s="14">
        <v>0.39706662781662777</v>
      </c>
      <c r="F703" s="13">
        <v>50</v>
      </c>
      <c r="G703" s="14">
        <v>0.007941332556332555</v>
      </c>
      <c r="I703" s="14">
        <v>16.082900469403924</v>
      </c>
      <c r="J703">
        <f t="shared" si="70"/>
        <v>0.4272301507138609</v>
      </c>
      <c r="K703" s="19">
        <v>6.357591528480072</v>
      </c>
      <c r="N703" s="15">
        <v>38278</v>
      </c>
      <c r="O703" s="15">
        <v>38336</v>
      </c>
    </row>
    <row r="704" spans="1:15" ht="12.75">
      <c r="A704" s="14" t="s">
        <v>58</v>
      </c>
      <c r="B704" s="13" t="s">
        <v>54</v>
      </c>
      <c r="D704" s="14">
        <v>0.5508172494172494</v>
      </c>
      <c r="F704" s="14">
        <v>50</v>
      </c>
      <c r="G704" s="14">
        <v>0.011016344988344988</v>
      </c>
      <c r="I704" s="14">
        <v>14.287367159654364</v>
      </c>
      <c r="J704">
        <f t="shared" si="70"/>
        <v>1.8486090168649616</v>
      </c>
      <c r="K704" s="19">
        <v>27.509062750966688</v>
      </c>
      <c r="N704" s="15">
        <v>38278</v>
      </c>
      <c r="O704" s="15">
        <v>38336</v>
      </c>
    </row>
    <row r="705" spans="1:15" ht="12.75">
      <c r="A705" s="14" t="s">
        <v>58</v>
      </c>
      <c r="B705" s="13" t="s">
        <v>54</v>
      </c>
      <c r="D705" s="14">
        <v>0.5434876456876457</v>
      </c>
      <c r="F705" s="13">
        <v>50</v>
      </c>
      <c r="G705" s="14">
        <v>0.010869752913752915</v>
      </c>
      <c r="I705" s="14">
        <v>12.500969789066007</v>
      </c>
      <c r="J705">
        <f t="shared" si="70"/>
        <v>2.8883771472635345</v>
      </c>
      <c r="K705" s="19">
        <v>42.981802786659735</v>
      </c>
      <c r="N705" s="15">
        <v>38278</v>
      </c>
      <c r="O705" s="15">
        <v>38336</v>
      </c>
    </row>
    <row r="706" spans="1:15" ht="12.75">
      <c r="A706" s="14" t="s">
        <v>58</v>
      </c>
      <c r="B706" s="13" t="s">
        <v>54</v>
      </c>
      <c r="D706" s="14">
        <v>0.7230982905982906</v>
      </c>
      <c r="F706" s="14">
        <v>50</v>
      </c>
      <c r="G706" s="14">
        <v>0.01446196581196581</v>
      </c>
      <c r="I706" s="14">
        <v>6.624512231193258</v>
      </c>
      <c r="J706">
        <f t="shared" si="70"/>
        <v>3.3011864049672828</v>
      </c>
      <c r="K706" s="19">
        <v>49.124797692965515</v>
      </c>
      <c r="N706" s="15">
        <v>38278</v>
      </c>
      <c r="O706" s="15">
        <v>38336</v>
      </c>
    </row>
    <row r="707" spans="1:15" ht="12.75">
      <c r="A707" s="14" t="s">
        <v>58</v>
      </c>
      <c r="B707" s="13" t="s">
        <v>54</v>
      </c>
      <c r="D707" s="14">
        <v>0.5618330158730159</v>
      </c>
      <c r="F707" s="13">
        <v>60</v>
      </c>
      <c r="G707" s="14">
        <v>0.009363883597883598</v>
      </c>
      <c r="I707" s="14">
        <v>12.56361783107171</v>
      </c>
      <c r="J707">
        <f t="shared" si="70"/>
        <v>1.744690884146342</v>
      </c>
      <c r="K707" s="19">
        <v>25.96266196646342</v>
      </c>
      <c r="N707" s="15">
        <v>38278</v>
      </c>
      <c r="O707" s="15">
        <v>38355</v>
      </c>
    </row>
    <row r="708" spans="1:15" ht="12.75">
      <c r="A708" s="14" t="s">
        <v>58</v>
      </c>
      <c r="B708" s="13" t="s">
        <v>54</v>
      </c>
      <c r="D708" s="14">
        <v>0.5559602564102564</v>
      </c>
      <c r="F708" s="14">
        <v>60</v>
      </c>
      <c r="G708" s="14">
        <v>0.009266004273504273</v>
      </c>
      <c r="I708" s="14">
        <v>13.408413301662195</v>
      </c>
      <c r="J708">
        <f t="shared" si="70"/>
        <v>1.4739821009518146</v>
      </c>
      <c r="K708" s="19">
        <v>21.934257454640097</v>
      </c>
      <c r="N708" s="15">
        <v>38278</v>
      </c>
      <c r="O708" s="15">
        <v>38355</v>
      </c>
    </row>
    <row r="709" spans="1:15" ht="12.75">
      <c r="A709" s="14" t="s">
        <v>58</v>
      </c>
      <c r="B709" s="13" t="s">
        <v>54</v>
      </c>
      <c r="D709" s="14">
        <v>0.44496250318309144</v>
      </c>
      <c r="F709" s="13">
        <v>60</v>
      </c>
      <c r="G709" s="14">
        <v>0.00741604171971819</v>
      </c>
      <c r="I709" s="14">
        <v>15.980494950041638</v>
      </c>
      <c r="J709">
        <f t="shared" si="70"/>
        <v>0.4272301507138609</v>
      </c>
      <c r="K709" s="19">
        <v>6.357591528480072</v>
      </c>
      <c r="N709" s="15">
        <v>38278</v>
      </c>
      <c r="O709" s="15">
        <v>38355</v>
      </c>
    </row>
    <row r="710" spans="1:15" ht="12.75">
      <c r="A710" s="14" t="s">
        <v>58</v>
      </c>
      <c r="B710" s="13" t="s">
        <v>54</v>
      </c>
      <c r="D710" s="14">
        <v>0.5862241830065359</v>
      </c>
      <c r="F710" s="14">
        <v>60</v>
      </c>
      <c r="G710" s="14">
        <v>0.009770403050108931</v>
      </c>
      <c r="I710" s="14">
        <v>13.824629048567553</v>
      </c>
      <c r="J710">
        <f t="shared" si="70"/>
        <v>1.8486090168649616</v>
      </c>
      <c r="K710" s="19">
        <v>27.509062750966688</v>
      </c>
      <c r="N710" s="15">
        <v>38278</v>
      </c>
      <c r="O710" s="15">
        <v>38355</v>
      </c>
    </row>
    <row r="711" spans="1:15" ht="12.75">
      <c r="A711" s="14" t="s">
        <v>58</v>
      </c>
      <c r="B711" s="13" t="s">
        <v>54</v>
      </c>
      <c r="D711" s="14">
        <v>0.5348166666666666</v>
      </c>
      <c r="F711" s="13">
        <v>60</v>
      </c>
      <c r="G711" s="14">
        <v>0.00891361111111111</v>
      </c>
      <c r="I711" s="14">
        <v>11.611506084153035</v>
      </c>
      <c r="J711">
        <f t="shared" si="70"/>
        <v>2.8883771472635345</v>
      </c>
      <c r="K711" s="19">
        <v>42.981802786659735</v>
      </c>
      <c r="N711" s="15">
        <v>38278</v>
      </c>
      <c r="O711" s="15">
        <v>38355</v>
      </c>
    </row>
    <row r="712" spans="1:15" ht="12.75">
      <c r="A712" s="14" t="s">
        <v>58</v>
      </c>
      <c r="B712" s="13" t="s">
        <v>54</v>
      </c>
      <c r="D712" s="14">
        <v>0.7307078431372549</v>
      </c>
      <c r="F712" s="14">
        <v>60</v>
      </c>
      <c r="G712" s="14">
        <v>0.012178464052287582</v>
      </c>
      <c r="I712" s="14">
        <v>7.588963550045917</v>
      </c>
      <c r="J712">
        <f aca="true" t="shared" si="71" ref="J712:J775">K712*60*1.12/1000</f>
        <v>3.3011864049672828</v>
      </c>
      <c r="K712" s="19">
        <v>49.124797692965515</v>
      </c>
      <c r="N712" s="15">
        <v>38278</v>
      </c>
      <c r="O712" s="15">
        <v>38355</v>
      </c>
    </row>
    <row r="713" spans="1:15" ht="12.75">
      <c r="A713" s="14" t="s">
        <v>58</v>
      </c>
      <c r="B713" s="13" t="s">
        <v>54</v>
      </c>
      <c r="D713" s="14">
        <v>0.34938174603174604</v>
      </c>
      <c r="F713" s="13">
        <v>65</v>
      </c>
      <c r="G713" s="14">
        <v>0.005375103785103785</v>
      </c>
      <c r="I713" s="14">
        <v>9.865107142852395</v>
      </c>
      <c r="J713">
        <f t="shared" si="71"/>
        <v>1.744690884146342</v>
      </c>
      <c r="K713" s="19">
        <v>25.96266196646342</v>
      </c>
      <c r="N713" s="15">
        <v>38278</v>
      </c>
      <c r="O713" s="15">
        <v>38372</v>
      </c>
    </row>
    <row r="714" spans="1:15" ht="12.75">
      <c r="A714" s="14" t="s">
        <v>58</v>
      </c>
      <c r="B714" s="13" t="s">
        <v>54</v>
      </c>
      <c r="D714" s="14">
        <v>0.4055177655677656</v>
      </c>
      <c r="F714" s="14">
        <v>65</v>
      </c>
      <c r="G714" s="14">
        <v>0.006238734854888702</v>
      </c>
      <c r="I714" s="14">
        <v>9.821085587251966</v>
      </c>
      <c r="J714">
        <f t="shared" si="71"/>
        <v>1.4739821009518146</v>
      </c>
      <c r="K714" s="19">
        <v>21.934257454640097</v>
      </c>
      <c r="N714" s="15">
        <v>38278</v>
      </c>
      <c r="O714" s="15">
        <v>38372</v>
      </c>
    </row>
    <row r="715" spans="1:15" ht="12.75">
      <c r="A715" s="14" t="s">
        <v>58</v>
      </c>
      <c r="B715" s="13" t="s">
        <v>54</v>
      </c>
      <c r="D715" s="14">
        <v>0.3934345238095238</v>
      </c>
      <c r="F715" s="13">
        <v>65</v>
      </c>
      <c r="G715" s="14">
        <v>0.006052838827838828</v>
      </c>
      <c r="I715" s="14">
        <v>9.773210509641425</v>
      </c>
      <c r="J715">
        <f t="shared" si="71"/>
        <v>0.4272301507138609</v>
      </c>
      <c r="K715" s="19">
        <v>6.357591528480072</v>
      </c>
      <c r="N715" s="15">
        <v>38278</v>
      </c>
      <c r="O715" s="15">
        <v>38372</v>
      </c>
    </row>
    <row r="716" spans="1:15" ht="12.75">
      <c r="A716" s="14" t="s">
        <v>58</v>
      </c>
      <c r="B716" s="13" t="s">
        <v>54</v>
      </c>
      <c r="D716" s="14">
        <v>0.4274959584859584</v>
      </c>
      <c r="F716" s="14">
        <v>65</v>
      </c>
      <c r="G716" s="14">
        <v>0.006576860899783975</v>
      </c>
      <c r="I716" s="14">
        <v>11.20882887939092</v>
      </c>
      <c r="J716">
        <f t="shared" si="71"/>
        <v>1.8486090168649616</v>
      </c>
      <c r="K716" s="19">
        <v>27.509062750966688</v>
      </c>
      <c r="N716" s="15">
        <v>38278</v>
      </c>
      <c r="O716" s="15">
        <v>38372</v>
      </c>
    </row>
    <row r="717" spans="1:15" ht="12.75">
      <c r="A717" s="14" t="s">
        <v>58</v>
      </c>
      <c r="B717" s="13" t="s">
        <v>54</v>
      </c>
      <c r="D717" s="14">
        <v>0.4119188461538461</v>
      </c>
      <c r="F717" s="13">
        <v>65</v>
      </c>
      <c r="G717" s="14">
        <v>0.006337213017751479</v>
      </c>
      <c r="I717" s="14">
        <v>7.307723236202674</v>
      </c>
      <c r="J717">
        <f t="shared" si="71"/>
        <v>2.8883771472635345</v>
      </c>
      <c r="K717" s="19">
        <v>42.981802786659735</v>
      </c>
      <c r="N717" s="15">
        <v>38278</v>
      </c>
      <c r="O717" s="15">
        <v>38372</v>
      </c>
    </row>
    <row r="718" spans="1:15" ht="12.75">
      <c r="A718" s="14" t="s">
        <v>58</v>
      </c>
      <c r="B718" s="13" t="s">
        <v>54</v>
      </c>
      <c r="D718" s="14">
        <v>0.48277650793650784</v>
      </c>
      <c r="F718" s="14">
        <v>65</v>
      </c>
      <c r="G718" s="14">
        <v>0.0074273308913308895</v>
      </c>
      <c r="I718" s="14">
        <v>6.4825088677082014</v>
      </c>
      <c r="J718">
        <f t="shared" si="71"/>
        <v>3.3011864049672828</v>
      </c>
      <c r="K718" s="19">
        <v>49.124797692965515</v>
      </c>
      <c r="N718" s="15">
        <v>38278</v>
      </c>
      <c r="O718" s="15">
        <v>38372</v>
      </c>
    </row>
    <row r="719" spans="1:15" ht="12.75">
      <c r="A719" s="14" t="s">
        <v>58</v>
      </c>
      <c r="B719" s="13" t="s">
        <v>54</v>
      </c>
      <c r="D719" s="14">
        <v>0.38734</v>
      </c>
      <c r="F719" s="13">
        <v>80</v>
      </c>
      <c r="G719" s="14">
        <v>0.004841750000000001</v>
      </c>
      <c r="I719" s="14">
        <v>7.859051743563694</v>
      </c>
      <c r="J719">
        <f t="shared" si="71"/>
        <v>1.744690884146342</v>
      </c>
      <c r="K719" s="19">
        <v>25.96266196646342</v>
      </c>
      <c r="N719" s="15">
        <v>38278</v>
      </c>
      <c r="O719" s="15">
        <v>38398</v>
      </c>
    </row>
    <row r="720" spans="1:15" ht="12.75">
      <c r="A720" s="14" t="s">
        <v>58</v>
      </c>
      <c r="B720" s="13" t="s">
        <v>54</v>
      </c>
      <c r="D720" s="14">
        <v>0.42241960784313726</v>
      </c>
      <c r="F720" s="14">
        <v>80</v>
      </c>
      <c r="G720" s="14">
        <v>0.005280245098039216</v>
      </c>
      <c r="I720" s="14">
        <v>8.730757311392836</v>
      </c>
      <c r="J720">
        <f t="shared" si="71"/>
        <v>1.4739821009518146</v>
      </c>
      <c r="K720" s="19">
        <v>21.934257454640097</v>
      </c>
      <c r="N720" s="15">
        <v>38278</v>
      </c>
      <c r="O720" s="15">
        <v>38398</v>
      </c>
    </row>
    <row r="721" spans="1:15" ht="12.75">
      <c r="A721" s="14" t="s">
        <v>58</v>
      </c>
      <c r="B721" s="13" t="s">
        <v>54</v>
      </c>
      <c r="D721" s="14">
        <v>0.4031790441176472</v>
      </c>
      <c r="F721" s="13">
        <v>80</v>
      </c>
      <c r="G721" s="14">
        <v>0.00503973805147059</v>
      </c>
      <c r="I721" s="14">
        <v>8.806970190549501</v>
      </c>
      <c r="J721">
        <f t="shared" si="71"/>
        <v>0.4272301507138609</v>
      </c>
      <c r="K721" s="19">
        <v>6.357591528480072</v>
      </c>
      <c r="N721" s="15">
        <v>38278</v>
      </c>
      <c r="O721" s="15">
        <v>38398</v>
      </c>
    </row>
    <row r="722" spans="1:15" ht="12.75">
      <c r="A722" s="14" t="s">
        <v>58</v>
      </c>
      <c r="B722" s="13" t="s">
        <v>54</v>
      </c>
      <c r="D722" s="14">
        <v>0.5142513931888544</v>
      </c>
      <c r="F722" s="14">
        <v>80</v>
      </c>
      <c r="G722" s="14">
        <v>0.00642814241486068</v>
      </c>
      <c r="I722" s="14">
        <v>9.264970439096894</v>
      </c>
      <c r="J722">
        <f t="shared" si="71"/>
        <v>1.8486090168649616</v>
      </c>
      <c r="K722" s="19">
        <v>27.509062750966688</v>
      </c>
      <c r="N722" s="15">
        <v>38278</v>
      </c>
      <c r="O722" s="15">
        <v>38398</v>
      </c>
    </row>
    <row r="723" spans="1:15" ht="12.75">
      <c r="A723" s="14" t="s">
        <v>58</v>
      </c>
      <c r="B723" s="13" t="s">
        <v>54</v>
      </c>
      <c r="D723" s="14">
        <v>0.4979647058823529</v>
      </c>
      <c r="F723" s="13">
        <v>80</v>
      </c>
      <c r="G723" s="14">
        <v>0.006224558823529411</v>
      </c>
      <c r="I723" s="14">
        <v>5.823678860494407</v>
      </c>
      <c r="J723">
        <f t="shared" si="71"/>
        <v>2.8883771472635345</v>
      </c>
      <c r="K723" s="19">
        <v>42.981802786659735</v>
      </c>
      <c r="N723" s="15">
        <v>38278</v>
      </c>
      <c r="O723" s="15">
        <v>38398</v>
      </c>
    </row>
    <row r="724" spans="1:15" ht="12.75">
      <c r="A724" s="14" t="s">
        <v>58</v>
      </c>
      <c r="B724" s="13" t="s">
        <v>54</v>
      </c>
      <c r="D724" s="14">
        <v>0.6101358796296296</v>
      </c>
      <c r="F724" s="14">
        <v>80</v>
      </c>
      <c r="G724" s="14">
        <v>0.007626698495370369</v>
      </c>
      <c r="I724" s="14">
        <v>4.9919964390864315</v>
      </c>
      <c r="J724">
        <f t="shared" si="71"/>
        <v>3.3011864049672828</v>
      </c>
      <c r="K724" s="19">
        <v>49.124797692965515</v>
      </c>
      <c r="N724" s="15">
        <v>38278</v>
      </c>
      <c r="O724" s="15">
        <v>38398</v>
      </c>
    </row>
    <row r="725" spans="1:15" ht="12.75">
      <c r="A725" s="14" t="s">
        <v>58</v>
      </c>
      <c r="B725" s="13" t="s">
        <v>54</v>
      </c>
      <c r="D725" s="14">
        <v>0.5376485714285714</v>
      </c>
      <c r="F725" s="13">
        <v>99</v>
      </c>
      <c r="G725" s="14">
        <v>0.0054307936507936505</v>
      </c>
      <c r="I725" s="14">
        <v>9.687663355832026</v>
      </c>
      <c r="J725">
        <f t="shared" si="71"/>
        <v>1.744690884146342</v>
      </c>
      <c r="K725" s="19">
        <v>25.96266196646342</v>
      </c>
      <c r="N725" s="15">
        <v>38278</v>
      </c>
      <c r="O725" s="15">
        <v>38419</v>
      </c>
    </row>
    <row r="726" spans="1:15" ht="12.75">
      <c r="A726" s="14" t="s">
        <v>58</v>
      </c>
      <c r="B726" s="13" t="s">
        <v>54</v>
      </c>
      <c r="D726" s="14">
        <v>0.5668923611111111</v>
      </c>
      <c r="F726" s="14">
        <v>99</v>
      </c>
      <c r="G726" s="14">
        <v>0.0057261854657687985</v>
      </c>
      <c r="I726" s="14">
        <v>9.58532546769793</v>
      </c>
      <c r="J726">
        <f t="shared" si="71"/>
        <v>1.4739821009518146</v>
      </c>
      <c r="K726" s="19">
        <v>21.934257454640097</v>
      </c>
      <c r="N726" s="15">
        <v>38278</v>
      </c>
      <c r="O726" s="15">
        <v>38419</v>
      </c>
    </row>
    <row r="727" spans="1:15" ht="12.75">
      <c r="A727" s="14" t="s">
        <v>58</v>
      </c>
      <c r="B727" s="13" t="s">
        <v>54</v>
      </c>
      <c r="D727" s="14">
        <v>0.5438340277777777</v>
      </c>
      <c r="F727" s="13">
        <v>99</v>
      </c>
      <c r="G727" s="14">
        <v>0.0054932730078563405</v>
      </c>
      <c r="I727" s="14">
        <v>10.789842466228245</v>
      </c>
      <c r="J727">
        <f t="shared" si="71"/>
        <v>0.4272301507138609</v>
      </c>
      <c r="K727" s="19">
        <v>6.357591528480072</v>
      </c>
      <c r="N727" s="15">
        <v>38278</v>
      </c>
      <c r="O727" s="15">
        <v>38419</v>
      </c>
    </row>
    <row r="728" spans="1:15" ht="12.75">
      <c r="A728" s="14" t="s">
        <v>58</v>
      </c>
      <c r="B728" s="13" t="s">
        <v>54</v>
      </c>
      <c r="D728" s="14">
        <v>0.7044258928571429</v>
      </c>
      <c r="F728" s="14">
        <v>99</v>
      </c>
      <c r="G728" s="14">
        <v>0.007115413059163059</v>
      </c>
      <c r="I728" s="14">
        <v>9.111112722483616</v>
      </c>
      <c r="J728">
        <f t="shared" si="71"/>
        <v>1.8486090168649616</v>
      </c>
      <c r="K728" s="19">
        <v>27.509062750966688</v>
      </c>
      <c r="N728" s="15">
        <v>38278</v>
      </c>
      <c r="O728" s="15">
        <v>38419</v>
      </c>
    </row>
    <row r="729" spans="1:15" ht="12.75">
      <c r="A729" s="14" t="s">
        <v>58</v>
      </c>
      <c r="B729" s="13" t="s">
        <v>54</v>
      </c>
      <c r="D729" s="14">
        <v>0.6682866666666666</v>
      </c>
      <c r="F729" s="13">
        <v>99</v>
      </c>
      <c r="G729" s="14">
        <v>0.006750370370370369</v>
      </c>
      <c r="I729" s="14">
        <v>6.989116126975259</v>
      </c>
      <c r="J729">
        <f t="shared" si="71"/>
        <v>2.8883771472635345</v>
      </c>
      <c r="K729" s="19">
        <v>42.981802786659735</v>
      </c>
      <c r="N729" s="15">
        <v>38278</v>
      </c>
      <c r="O729" s="15">
        <v>38419</v>
      </c>
    </row>
    <row r="730" spans="1:15" ht="12.75">
      <c r="A730" s="14" t="s">
        <v>58</v>
      </c>
      <c r="B730" s="13" t="s">
        <v>54</v>
      </c>
      <c r="D730" s="14">
        <v>0.8252895768833849</v>
      </c>
      <c r="F730" s="14">
        <v>99</v>
      </c>
      <c r="G730" s="14">
        <v>0.008336258352357424</v>
      </c>
      <c r="I730" s="14">
        <v>2.2361674078979075</v>
      </c>
      <c r="J730">
        <f t="shared" si="71"/>
        <v>3.3011864049672828</v>
      </c>
      <c r="K730" s="19">
        <v>49.124797692965515</v>
      </c>
      <c r="N730" s="15">
        <v>38278</v>
      </c>
      <c r="O730" s="15">
        <v>38419</v>
      </c>
    </row>
    <row r="731" spans="1:15" ht="12.75">
      <c r="A731" s="14" t="s">
        <v>58</v>
      </c>
      <c r="B731" s="13" t="s">
        <v>54</v>
      </c>
      <c r="D731" s="14">
        <v>0.6370809523809524</v>
      </c>
      <c r="F731" s="13">
        <v>109</v>
      </c>
      <c r="G731" s="14">
        <v>0.0058447793796417655</v>
      </c>
      <c r="I731" s="14">
        <v>5.564877664520748</v>
      </c>
      <c r="J731">
        <f t="shared" si="71"/>
        <v>1.744690884146342</v>
      </c>
      <c r="K731" s="19">
        <v>25.96266196646342</v>
      </c>
      <c r="N731" s="15">
        <v>38278</v>
      </c>
      <c r="O731" s="15">
        <v>38429</v>
      </c>
    </row>
    <row r="732" spans="1:15" ht="12.75">
      <c r="A732" s="14" t="s">
        <v>58</v>
      </c>
      <c r="B732" s="13" t="s">
        <v>54</v>
      </c>
      <c r="D732" s="14">
        <v>0.701542380952381</v>
      </c>
      <c r="F732" s="14">
        <v>109</v>
      </c>
      <c r="G732" s="14">
        <v>0.006436168632590651</v>
      </c>
      <c r="I732" s="14">
        <v>7.83645803683774</v>
      </c>
      <c r="J732">
        <f t="shared" si="71"/>
        <v>1.4739821009518146</v>
      </c>
      <c r="K732" s="19">
        <v>21.934257454640097</v>
      </c>
      <c r="N732" s="15">
        <v>38278</v>
      </c>
      <c r="O732" s="15">
        <v>38429</v>
      </c>
    </row>
    <row r="733" spans="1:15" ht="12.75">
      <c r="A733" s="14" t="s">
        <v>58</v>
      </c>
      <c r="B733" s="13" t="s">
        <v>54</v>
      </c>
      <c r="D733" s="14">
        <v>0.7526941880341881</v>
      </c>
      <c r="F733" s="13">
        <v>109</v>
      </c>
      <c r="G733" s="14">
        <v>0.006905451266368698</v>
      </c>
      <c r="I733" s="14">
        <v>6.115804353439562</v>
      </c>
      <c r="J733">
        <f t="shared" si="71"/>
        <v>0.4272301507138609</v>
      </c>
      <c r="K733" s="19">
        <v>6.357591528480072</v>
      </c>
      <c r="N733" s="15">
        <v>38278</v>
      </c>
      <c r="O733" s="15">
        <v>38429</v>
      </c>
    </row>
    <row r="734" spans="1:15" ht="12.75">
      <c r="A734" s="14" t="s">
        <v>58</v>
      </c>
      <c r="B734" s="13" t="s">
        <v>54</v>
      </c>
      <c r="D734" s="14">
        <v>0.840850367647059</v>
      </c>
      <c r="F734" s="14">
        <v>109</v>
      </c>
      <c r="G734" s="14">
        <v>0.007714223556395037</v>
      </c>
      <c r="I734" s="14">
        <v>3.350874657350117</v>
      </c>
      <c r="J734">
        <f t="shared" si="71"/>
        <v>1.8486090168649616</v>
      </c>
      <c r="K734" s="19">
        <v>27.509062750966688</v>
      </c>
      <c r="N734" s="15">
        <v>38278</v>
      </c>
      <c r="O734" s="15">
        <v>38429</v>
      </c>
    </row>
    <row r="735" spans="1:15" ht="12.75">
      <c r="A735" s="14" t="s">
        <v>58</v>
      </c>
      <c r="B735" s="13" t="s">
        <v>54</v>
      </c>
      <c r="D735" s="14">
        <v>0.8359679181929183</v>
      </c>
      <c r="F735" s="13">
        <v>109</v>
      </c>
      <c r="G735" s="14">
        <v>0.007669430442136865</v>
      </c>
      <c r="I735" s="14">
        <v>2.8812803273912126</v>
      </c>
      <c r="J735">
        <f t="shared" si="71"/>
        <v>2.8883771472635345</v>
      </c>
      <c r="K735" s="19">
        <v>42.981802786659735</v>
      </c>
      <c r="N735" s="15">
        <v>38278</v>
      </c>
      <c r="O735" s="15">
        <v>38429</v>
      </c>
    </row>
    <row r="736" spans="1:15" ht="12.75">
      <c r="A736" s="14" t="s">
        <v>58</v>
      </c>
      <c r="B736" s="13" t="s">
        <v>54</v>
      </c>
      <c r="D736" s="14">
        <v>0.9020111519607843</v>
      </c>
      <c r="F736" s="14">
        <v>109</v>
      </c>
      <c r="G736" s="14">
        <v>0.008275331669364994</v>
      </c>
      <c r="I736" s="14">
        <v>0.9635418716901297</v>
      </c>
      <c r="J736">
        <f t="shared" si="71"/>
        <v>3.3011864049672828</v>
      </c>
      <c r="K736" s="19">
        <v>49.124797692965515</v>
      </c>
      <c r="N736" s="15">
        <v>38278</v>
      </c>
      <c r="O736" s="15">
        <v>38429</v>
      </c>
    </row>
    <row r="737" spans="1:15" ht="12.75">
      <c r="A737" s="14" t="s">
        <v>58</v>
      </c>
      <c r="B737" s="13" t="s">
        <v>54</v>
      </c>
      <c r="D737" s="14">
        <v>0.43751463980463984</v>
      </c>
      <c r="F737" s="13">
        <v>133</v>
      </c>
      <c r="G737" s="14">
        <v>0.0032895837579296227</v>
      </c>
      <c r="I737" s="14">
        <v>9.017532343478251</v>
      </c>
      <c r="J737">
        <f t="shared" si="71"/>
        <v>1.744690884146342</v>
      </c>
      <c r="K737" s="19">
        <v>25.96266196646342</v>
      </c>
      <c r="N737" s="15">
        <v>38278</v>
      </c>
      <c r="O737" s="15">
        <v>38453</v>
      </c>
    </row>
    <row r="738" spans="1:15" ht="12.75">
      <c r="A738" s="14" t="s">
        <v>58</v>
      </c>
      <c r="B738" s="13" t="s">
        <v>54</v>
      </c>
      <c r="D738" s="14">
        <v>0.5084501831501832</v>
      </c>
      <c r="F738" s="14">
        <v>133</v>
      </c>
      <c r="G738" s="14">
        <v>0.0038229337078961143</v>
      </c>
      <c r="I738" s="14">
        <v>12.219042135308555</v>
      </c>
      <c r="J738">
        <f t="shared" si="71"/>
        <v>1.4739821009518146</v>
      </c>
      <c r="K738" s="19">
        <v>21.934257454640097</v>
      </c>
      <c r="N738" s="15">
        <v>38278</v>
      </c>
      <c r="O738" s="15">
        <v>38453</v>
      </c>
    </row>
    <row r="739" spans="1:15" ht="12.75">
      <c r="A739" s="14" t="s">
        <v>58</v>
      </c>
      <c r="B739" s="13" t="s">
        <v>54</v>
      </c>
      <c r="D739" s="14">
        <v>0.6289644444444443</v>
      </c>
      <c r="F739" s="13">
        <v>133</v>
      </c>
      <c r="G739" s="14">
        <v>0.004729055973266499</v>
      </c>
      <c r="I739" s="14">
        <v>10.497746415804135</v>
      </c>
      <c r="J739">
        <f t="shared" si="71"/>
        <v>0.4272301507138609</v>
      </c>
      <c r="K739" s="19">
        <v>6.357591528480072</v>
      </c>
      <c r="N739" s="15">
        <v>38278</v>
      </c>
      <c r="O739" s="15">
        <v>38453</v>
      </c>
    </row>
    <row r="740" spans="1:15" ht="12.75">
      <c r="A740" s="14" t="s">
        <v>58</v>
      </c>
      <c r="B740" s="13" t="s">
        <v>54</v>
      </c>
      <c r="D740" s="14">
        <v>0.7785054487179487</v>
      </c>
      <c r="F740" s="14">
        <v>133</v>
      </c>
      <c r="G740" s="14">
        <v>0.005853424426450742</v>
      </c>
      <c r="I740" s="14">
        <v>3.9744828827632155</v>
      </c>
      <c r="J740">
        <f t="shared" si="71"/>
        <v>1.8486090168649616</v>
      </c>
      <c r="K740" s="19">
        <v>27.509062750966688</v>
      </c>
      <c r="N740" s="15">
        <v>38278</v>
      </c>
      <c r="O740" s="15">
        <v>38453</v>
      </c>
    </row>
    <row r="741" spans="1:15" ht="12.75">
      <c r="A741" s="14" t="s">
        <v>58</v>
      </c>
      <c r="B741" s="13" t="s">
        <v>54</v>
      </c>
      <c r="D741" s="14">
        <v>0.7968099537037037</v>
      </c>
      <c r="F741" s="13">
        <v>133</v>
      </c>
      <c r="G741" s="14">
        <v>0.005991052283486494</v>
      </c>
      <c r="I741" s="14">
        <v>5.280376265613294</v>
      </c>
      <c r="J741">
        <f t="shared" si="71"/>
        <v>2.8883771472635345</v>
      </c>
      <c r="K741" s="19">
        <v>42.981802786659735</v>
      </c>
      <c r="N741" s="15">
        <v>38278</v>
      </c>
      <c r="O741" s="15">
        <v>38453</v>
      </c>
    </row>
    <row r="742" spans="1:15" ht="12.75">
      <c r="A742" s="14" t="s">
        <v>58</v>
      </c>
      <c r="B742" s="13" t="s">
        <v>54</v>
      </c>
      <c r="D742" s="14">
        <v>0.8594049948400414</v>
      </c>
      <c r="F742" s="14">
        <v>133</v>
      </c>
      <c r="G742" s="14">
        <v>0.0064616916905266275</v>
      </c>
      <c r="I742" s="14">
        <v>1.895412575483638</v>
      </c>
      <c r="J742">
        <f t="shared" si="71"/>
        <v>3.3011864049672828</v>
      </c>
      <c r="K742" s="19">
        <v>49.124797692965515</v>
      </c>
      <c r="N742" s="15">
        <v>38278</v>
      </c>
      <c r="O742" s="15">
        <v>38453</v>
      </c>
    </row>
    <row r="743" spans="1:15" ht="12.75">
      <c r="A743" s="14" t="s">
        <v>58</v>
      </c>
      <c r="B743" s="13" t="s">
        <v>54</v>
      </c>
      <c r="D743" s="14">
        <v>0.481278021978022</v>
      </c>
      <c r="F743" s="13">
        <v>50</v>
      </c>
      <c r="G743" s="14">
        <v>0.00962556043956044</v>
      </c>
      <c r="I743" s="14">
        <v>15.397833847338015</v>
      </c>
      <c r="J743">
        <f t="shared" si="71"/>
        <v>0.8112631502676979</v>
      </c>
      <c r="K743" s="19">
        <v>12.072368307555028</v>
      </c>
      <c r="N743" s="15">
        <v>38278</v>
      </c>
      <c r="O743" s="15">
        <v>38336</v>
      </c>
    </row>
    <row r="744" spans="1:15" ht="12.75">
      <c r="A744" s="14" t="s">
        <v>58</v>
      </c>
      <c r="B744" s="13" t="s">
        <v>54</v>
      </c>
      <c r="D744" s="14">
        <v>0.5406762626262626</v>
      </c>
      <c r="F744" s="14">
        <v>50</v>
      </c>
      <c r="G744" s="14">
        <v>0.010813525252525252</v>
      </c>
      <c r="I744" s="14">
        <v>13.423744480818982</v>
      </c>
      <c r="J744">
        <f t="shared" si="71"/>
        <v>0.9736287422070198</v>
      </c>
      <c r="K744" s="19">
        <v>14.488522949509221</v>
      </c>
      <c r="N744" s="15">
        <v>38278</v>
      </c>
      <c r="O744" s="15">
        <v>38336</v>
      </c>
    </row>
    <row r="745" spans="1:15" ht="12.75">
      <c r="A745" s="14" t="s">
        <v>58</v>
      </c>
      <c r="B745" s="13" t="s">
        <v>54</v>
      </c>
      <c r="D745" s="14">
        <v>0.4986339393939394</v>
      </c>
      <c r="F745" s="13">
        <v>50</v>
      </c>
      <c r="G745" s="14">
        <v>0.009972678787878789</v>
      </c>
      <c r="I745" s="14">
        <v>11.031245620176728</v>
      </c>
      <c r="J745">
        <f t="shared" si="71"/>
        <v>1.3279807908685308</v>
      </c>
      <c r="K745" s="19">
        <v>19.76161891173409</v>
      </c>
      <c r="N745" s="15">
        <v>38278</v>
      </c>
      <c r="O745" s="15">
        <v>38336</v>
      </c>
    </row>
    <row r="746" spans="1:15" ht="12.75">
      <c r="A746" s="14" t="s">
        <v>58</v>
      </c>
      <c r="B746" s="13" t="s">
        <v>54</v>
      </c>
      <c r="D746" s="14">
        <v>0.4433520979020979</v>
      </c>
      <c r="F746" s="14">
        <v>50</v>
      </c>
      <c r="G746" s="14">
        <v>0.008867041958041957</v>
      </c>
      <c r="I746" s="14">
        <v>12.694570496500953</v>
      </c>
      <c r="J746">
        <f t="shared" si="71"/>
        <v>2.468153490392624</v>
      </c>
      <c r="K746" s="19">
        <v>36.728474559414046</v>
      </c>
      <c r="N746" s="15">
        <v>38278</v>
      </c>
      <c r="O746" s="15">
        <v>38336</v>
      </c>
    </row>
    <row r="747" spans="1:15" ht="12.75">
      <c r="A747" s="14" t="s">
        <v>58</v>
      </c>
      <c r="B747" s="13" t="s">
        <v>54</v>
      </c>
      <c r="D747" s="14">
        <v>0.37654777777777776</v>
      </c>
      <c r="F747" s="13">
        <v>50</v>
      </c>
      <c r="G747" s="14">
        <v>0.007530955555555555</v>
      </c>
      <c r="I747" s="14">
        <v>15.554459353250143</v>
      </c>
      <c r="J747">
        <f t="shared" si="71"/>
        <v>1.3676029318857827</v>
      </c>
      <c r="K747" s="19">
        <v>20.351234105443194</v>
      </c>
      <c r="N747" s="15">
        <v>38278</v>
      </c>
      <c r="O747" s="15">
        <v>38336</v>
      </c>
    </row>
    <row r="748" spans="1:15" ht="12.75">
      <c r="A748" s="14" t="s">
        <v>58</v>
      </c>
      <c r="B748" s="13" t="s">
        <v>54</v>
      </c>
      <c r="D748" s="14">
        <v>0.5619714646464646</v>
      </c>
      <c r="F748" s="14">
        <v>50</v>
      </c>
      <c r="G748" s="14">
        <v>0.011239429292929292</v>
      </c>
      <c r="I748" s="14">
        <v>16.16584678488364</v>
      </c>
      <c r="J748">
        <f t="shared" si="71"/>
        <v>2.1770825450327194</v>
      </c>
      <c r="K748" s="19">
        <v>32.39706168203451</v>
      </c>
      <c r="N748" s="15">
        <v>38278</v>
      </c>
      <c r="O748" s="15">
        <v>38336</v>
      </c>
    </row>
    <row r="749" spans="1:15" ht="12.75">
      <c r="A749" s="14" t="s">
        <v>58</v>
      </c>
      <c r="B749" s="13" t="s">
        <v>54</v>
      </c>
      <c r="D749" s="14">
        <v>0.513658341503268</v>
      </c>
      <c r="F749" s="13">
        <v>60</v>
      </c>
      <c r="G749" s="14">
        <v>0.008560972358387799</v>
      </c>
      <c r="I749" s="14">
        <v>14.362786033195027</v>
      </c>
      <c r="J749">
        <f t="shared" si="71"/>
        <v>0.8112631502676979</v>
      </c>
      <c r="K749" s="19">
        <v>12.072368307555028</v>
      </c>
      <c r="N749" s="15">
        <v>38278</v>
      </c>
      <c r="O749" s="15">
        <v>38355</v>
      </c>
    </row>
    <row r="750" spans="1:15" ht="12.75">
      <c r="A750" s="14" t="s">
        <v>58</v>
      </c>
      <c r="B750" s="13" t="s">
        <v>54</v>
      </c>
      <c r="D750" s="14">
        <v>0.5949226739926741</v>
      </c>
      <c r="F750" s="14">
        <v>60</v>
      </c>
      <c r="G750" s="14">
        <v>0.009915377899877901</v>
      </c>
      <c r="I750" s="14">
        <v>9.476524372652738</v>
      </c>
      <c r="J750">
        <f t="shared" si="71"/>
        <v>0.9736287422070198</v>
      </c>
      <c r="K750" s="19">
        <v>14.488522949509221</v>
      </c>
      <c r="N750" s="15">
        <v>38278</v>
      </c>
      <c r="O750" s="15">
        <v>38355</v>
      </c>
    </row>
    <row r="751" spans="1:15" ht="12.75">
      <c r="A751" s="14" t="s">
        <v>58</v>
      </c>
      <c r="B751" s="13" t="s">
        <v>54</v>
      </c>
      <c r="D751" s="14">
        <v>0.5112085576923077</v>
      </c>
      <c r="F751" s="13">
        <v>60</v>
      </c>
      <c r="G751" s="14">
        <v>0.008520142628205128</v>
      </c>
      <c r="I751" s="14">
        <v>13.077236908466082</v>
      </c>
      <c r="J751">
        <f t="shared" si="71"/>
        <v>1.3279807908685308</v>
      </c>
      <c r="K751" s="19">
        <v>19.76161891173409</v>
      </c>
      <c r="N751" s="15">
        <v>38278</v>
      </c>
      <c r="O751" s="15">
        <v>38355</v>
      </c>
    </row>
    <row r="752" spans="1:15" ht="12.75">
      <c r="A752" s="14" t="s">
        <v>58</v>
      </c>
      <c r="B752" s="13" t="s">
        <v>54</v>
      </c>
      <c r="D752" s="14">
        <v>0.4797604761904762</v>
      </c>
      <c r="F752" s="14">
        <v>60</v>
      </c>
      <c r="G752" s="14">
        <v>0.007996007936507937</v>
      </c>
      <c r="I752" s="14">
        <v>15.579934886548072</v>
      </c>
      <c r="J752">
        <f t="shared" si="71"/>
        <v>2.468153490392624</v>
      </c>
      <c r="K752" s="19">
        <v>36.728474559414046</v>
      </c>
      <c r="N752" s="15">
        <v>38278</v>
      </c>
      <c r="O752" s="15">
        <v>38355</v>
      </c>
    </row>
    <row r="753" spans="1:15" ht="12.75">
      <c r="A753" s="14" t="s">
        <v>58</v>
      </c>
      <c r="B753" s="13" t="s">
        <v>54</v>
      </c>
      <c r="D753" s="14">
        <v>0.4473077777777778</v>
      </c>
      <c r="F753" s="13">
        <v>60</v>
      </c>
      <c r="G753" s="14">
        <v>0.00745512962962963</v>
      </c>
      <c r="I753" s="14">
        <v>16.943426710671222</v>
      </c>
      <c r="J753">
        <f t="shared" si="71"/>
        <v>1.3676029318857827</v>
      </c>
      <c r="K753" s="19">
        <v>20.351234105443194</v>
      </c>
      <c r="N753" s="15">
        <v>38278</v>
      </c>
      <c r="O753" s="15">
        <v>38355</v>
      </c>
    </row>
    <row r="754" spans="1:15" ht="12.75">
      <c r="A754" s="14" t="s">
        <v>58</v>
      </c>
      <c r="B754" s="13" t="s">
        <v>54</v>
      </c>
      <c r="D754" s="14">
        <v>0.6053395833333334</v>
      </c>
      <c r="F754" s="14">
        <v>60</v>
      </c>
      <c r="G754" s="14">
        <v>0.010088993055555556</v>
      </c>
      <c r="I754" s="14">
        <v>13.42417709908428</v>
      </c>
      <c r="J754">
        <f t="shared" si="71"/>
        <v>2.1770825450327194</v>
      </c>
      <c r="K754" s="19">
        <v>32.39706168203451</v>
      </c>
      <c r="N754" s="15">
        <v>38278</v>
      </c>
      <c r="O754" s="15">
        <v>38355</v>
      </c>
    </row>
    <row r="755" spans="1:15" ht="12.75">
      <c r="A755" s="14" t="s">
        <v>58</v>
      </c>
      <c r="B755" s="13" t="s">
        <v>54</v>
      </c>
      <c r="D755" s="14">
        <v>0.45004325396825395</v>
      </c>
      <c r="F755" s="13">
        <v>65</v>
      </c>
      <c r="G755" s="14">
        <v>0.006923742368742368</v>
      </c>
      <c r="I755" s="14">
        <v>7.769013773811747</v>
      </c>
      <c r="J755">
        <f t="shared" si="71"/>
        <v>0.8112631502676979</v>
      </c>
      <c r="K755" s="19">
        <v>12.072368307555028</v>
      </c>
      <c r="N755" s="15">
        <v>38278</v>
      </c>
      <c r="O755" s="15">
        <v>38372</v>
      </c>
    </row>
    <row r="756" spans="1:15" ht="12.75">
      <c r="A756" s="14" t="s">
        <v>58</v>
      </c>
      <c r="B756" s="13" t="s">
        <v>54</v>
      </c>
      <c r="D756" s="14">
        <v>0.4924347008547009</v>
      </c>
      <c r="F756" s="14">
        <v>65</v>
      </c>
      <c r="G756" s="14">
        <v>0.007575918474687707</v>
      </c>
      <c r="I756" s="14">
        <v>7.207206292425771</v>
      </c>
      <c r="J756">
        <f t="shared" si="71"/>
        <v>0.9736287422070198</v>
      </c>
      <c r="K756" s="19">
        <v>14.488522949509221</v>
      </c>
      <c r="N756" s="15">
        <v>38278</v>
      </c>
      <c r="O756" s="15">
        <v>38372</v>
      </c>
    </row>
    <row r="757" spans="1:15" ht="12.75">
      <c r="A757" s="14" t="s">
        <v>58</v>
      </c>
      <c r="B757" s="13" t="s">
        <v>54</v>
      </c>
      <c r="D757" s="14">
        <v>0.4042582905982906</v>
      </c>
      <c r="F757" s="13">
        <v>65</v>
      </c>
      <c r="G757" s="14">
        <v>0.006219358316896778</v>
      </c>
      <c r="I757" s="14">
        <v>11.844963461187822</v>
      </c>
      <c r="J757">
        <f t="shared" si="71"/>
        <v>1.3279807908685308</v>
      </c>
      <c r="K757" s="19">
        <v>19.76161891173409</v>
      </c>
      <c r="N757" s="15">
        <v>38278</v>
      </c>
      <c r="O757" s="15">
        <v>38372</v>
      </c>
    </row>
    <row r="758" spans="1:15" ht="12.75">
      <c r="A758" s="14" t="s">
        <v>58</v>
      </c>
      <c r="B758" s="13" t="s">
        <v>54</v>
      </c>
      <c r="D758" s="14">
        <v>0.38932380952380957</v>
      </c>
      <c r="F758" s="14">
        <v>65</v>
      </c>
      <c r="G758" s="14">
        <v>0.0059895970695970704</v>
      </c>
      <c r="I758" s="14">
        <v>7.73687339008022</v>
      </c>
      <c r="J758">
        <f t="shared" si="71"/>
        <v>2.468153490392624</v>
      </c>
      <c r="K758" s="19">
        <v>36.728474559414046</v>
      </c>
      <c r="N758" s="15">
        <v>38278</v>
      </c>
      <c r="O758" s="15">
        <v>38372</v>
      </c>
    </row>
    <row r="759" spans="1:15" ht="12.75">
      <c r="A759" s="14" t="s">
        <v>58</v>
      </c>
      <c r="B759" s="13" t="s">
        <v>54</v>
      </c>
      <c r="D759" s="14">
        <v>0.28120750915750914</v>
      </c>
      <c r="F759" s="13">
        <v>65</v>
      </c>
      <c r="G759" s="14">
        <v>0.004326269371653987</v>
      </c>
      <c r="I759" s="14">
        <v>8.7295362240594</v>
      </c>
      <c r="J759">
        <f t="shared" si="71"/>
        <v>1.3676029318857827</v>
      </c>
      <c r="K759" s="19">
        <v>20.351234105443194</v>
      </c>
      <c r="N759" s="15">
        <v>38278</v>
      </c>
      <c r="O759" s="15">
        <v>38372</v>
      </c>
    </row>
    <row r="760" spans="1:15" ht="12.75">
      <c r="A760" s="14" t="s">
        <v>58</v>
      </c>
      <c r="B760" s="13" t="s">
        <v>54</v>
      </c>
      <c r="D760" s="14">
        <v>0.4386574786324786</v>
      </c>
      <c r="F760" s="14">
        <v>65</v>
      </c>
      <c r="G760" s="14">
        <v>0.006748576594345825</v>
      </c>
      <c r="I760" s="14">
        <v>7.660209173579491</v>
      </c>
      <c r="J760">
        <f t="shared" si="71"/>
        <v>2.1770825450327194</v>
      </c>
      <c r="K760" s="19">
        <v>32.39706168203451</v>
      </c>
      <c r="N760" s="15">
        <v>38278</v>
      </c>
      <c r="O760" s="15">
        <v>38372</v>
      </c>
    </row>
    <row r="761" spans="1:15" ht="12.75">
      <c r="A761" s="14" t="s">
        <v>58</v>
      </c>
      <c r="B761" s="13" t="s">
        <v>54</v>
      </c>
      <c r="D761" s="14">
        <v>0.3790101388888889</v>
      </c>
      <c r="F761" s="13">
        <v>80</v>
      </c>
      <c r="G761" s="14">
        <v>0.004737626736111111</v>
      </c>
      <c r="I761" s="14">
        <v>10.201520393144834</v>
      </c>
      <c r="J761">
        <f t="shared" si="71"/>
        <v>0.8112631502676979</v>
      </c>
      <c r="K761" s="19">
        <v>12.072368307555028</v>
      </c>
      <c r="N761" s="15">
        <v>38278</v>
      </c>
      <c r="O761" s="15">
        <v>38398</v>
      </c>
    </row>
    <row r="762" spans="1:15" ht="12.75">
      <c r="A762" s="14" t="s">
        <v>58</v>
      </c>
      <c r="B762" s="13" t="s">
        <v>54</v>
      </c>
      <c r="D762" s="14">
        <v>0.4598872222222221</v>
      </c>
      <c r="F762" s="14">
        <v>80</v>
      </c>
      <c r="G762" s="14">
        <v>0.005748590277777776</v>
      </c>
      <c r="I762" s="14">
        <v>6.67616576606813</v>
      </c>
      <c r="J762">
        <f t="shared" si="71"/>
        <v>0.9736287422070198</v>
      </c>
      <c r="K762" s="19">
        <v>14.488522949509221</v>
      </c>
      <c r="N762" s="15">
        <v>38278</v>
      </c>
      <c r="O762" s="15">
        <v>38398</v>
      </c>
    </row>
    <row r="763" spans="1:15" ht="12.75">
      <c r="A763" s="14" t="s">
        <v>58</v>
      </c>
      <c r="B763" s="13" t="s">
        <v>54</v>
      </c>
      <c r="D763" s="14">
        <v>0.47495000000000004</v>
      </c>
      <c r="F763" s="13">
        <v>80</v>
      </c>
      <c r="G763" s="14">
        <v>0.005936875</v>
      </c>
      <c r="I763" s="14">
        <v>8.52260314958359</v>
      </c>
      <c r="J763">
        <f t="shared" si="71"/>
        <v>1.3279807908685308</v>
      </c>
      <c r="K763" s="19">
        <v>19.76161891173409</v>
      </c>
      <c r="N763" s="15">
        <v>38278</v>
      </c>
      <c r="O763" s="15">
        <v>38398</v>
      </c>
    </row>
    <row r="764" spans="1:15" ht="12.75">
      <c r="A764" s="14" t="s">
        <v>58</v>
      </c>
      <c r="B764" s="13" t="s">
        <v>54</v>
      </c>
      <c r="D764" s="14">
        <v>0.47638984126984124</v>
      </c>
      <c r="F764" s="14">
        <v>80</v>
      </c>
      <c r="G764" s="14">
        <v>0.005954873015873016</v>
      </c>
      <c r="I764" s="14">
        <v>7.743575611897177</v>
      </c>
      <c r="J764">
        <f t="shared" si="71"/>
        <v>2.468153490392624</v>
      </c>
      <c r="K764" s="19">
        <v>36.728474559414046</v>
      </c>
      <c r="N764" s="15">
        <v>38278</v>
      </c>
      <c r="O764" s="15">
        <v>38398</v>
      </c>
    </row>
    <row r="765" spans="1:15" ht="12.75">
      <c r="A765" s="14" t="s">
        <v>58</v>
      </c>
      <c r="B765" s="13" t="s">
        <v>54</v>
      </c>
      <c r="D765" s="14">
        <v>0.3087680555555556</v>
      </c>
      <c r="F765" s="13">
        <v>80</v>
      </c>
      <c r="G765" s="14">
        <v>0.003859600694444445</v>
      </c>
      <c r="I765" s="14">
        <v>13.201038349887959</v>
      </c>
      <c r="J765">
        <f t="shared" si="71"/>
        <v>1.3676029318857827</v>
      </c>
      <c r="K765" s="19">
        <v>20.351234105443194</v>
      </c>
      <c r="N765" s="15">
        <v>38278</v>
      </c>
      <c r="O765" s="15">
        <v>38398</v>
      </c>
    </row>
    <row r="766" spans="1:15" ht="12.75">
      <c r="A766" s="14" t="s">
        <v>58</v>
      </c>
      <c r="B766" s="13" t="s">
        <v>54</v>
      </c>
      <c r="D766" s="14">
        <v>0.5428766203703704</v>
      </c>
      <c r="F766" s="14">
        <v>80</v>
      </c>
      <c r="G766" s="14">
        <v>0.00678595775462963</v>
      </c>
      <c r="I766" s="14">
        <v>8.559506320168152</v>
      </c>
      <c r="J766">
        <f t="shared" si="71"/>
        <v>2.1770825450327194</v>
      </c>
      <c r="K766" s="19">
        <v>32.39706168203451</v>
      </c>
      <c r="N766" s="15">
        <v>38278</v>
      </c>
      <c r="O766" s="15">
        <v>38398</v>
      </c>
    </row>
    <row r="767" spans="1:15" ht="12.75">
      <c r="A767" s="14" t="s">
        <v>58</v>
      </c>
      <c r="B767" s="13" t="s">
        <v>54</v>
      </c>
      <c r="D767" s="14">
        <v>0.3700968253968255</v>
      </c>
      <c r="F767" s="13">
        <v>99</v>
      </c>
      <c r="G767" s="14">
        <v>0.003738351771685106</v>
      </c>
      <c r="I767" s="14">
        <v>10.982231555139952</v>
      </c>
      <c r="J767">
        <f t="shared" si="71"/>
        <v>0.8112631502676979</v>
      </c>
      <c r="K767" s="19">
        <v>12.072368307555028</v>
      </c>
      <c r="N767" s="15">
        <v>38278</v>
      </c>
      <c r="O767" s="15">
        <v>38419</v>
      </c>
    </row>
    <row r="768" spans="1:15" ht="12.75">
      <c r="A768" s="14" t="s">
        <v>58</v>
      </c>
      <c r="B768" s="13" t="s">
        <v>54</v>
      </c>
      <c r="D768" s="14">
        <v>0.5223197344322345</v>
      </c>
      <c r="F768" s="14">
        <v>99</v>
      </c>
      <c r="G768" s="14">
        <v>0.0052759569134569135</v>
      </c>
      <c r="I768" s="14">
        <v>7.448137185540603</v>
      </c>
      <c r="J768">
        <f t="shared" si="71"/>
        <v>0.9736287422070198</v>
      </c>
      <c r="K768" s="19">
        <v>14.488522949509221</v>
      </c>
      <c r="N768" s="15">
        <v>38278</v>
      </c>
      <c r="O768" s="15">
        <v>38419</v>
      </c>
    </row>
    <row r="769" spans="1:15" ht="12.75">
      <c r="A769" s="14" t="s">
        <v>58</v>
      </c>
      <c r="B769" s="13" t="s">
        <v>54</v>
      </c>
      <c r="D769" s="14">
        <v>0.607978376068376</v>
      </c>
      <c r="F769" s="13">
        <v>99</v>
      </c>
      <c r="G769" s="14">
        <v>0.006141195717862384</v>
      </c>
      <c r="I769" s="14">
        <v>8.791543619660034</v>
      </c>
      <c r="J769">
        <f t="shared" si="71"/>
        <v>1.3279807908685308</v>
      </c>
      <c r="K769" s="19">
        <v>19.76161891173409</v>
      </c>
      <c r="N769" s="15">
        <v>38278</v>
      </c>
      <c r="O769" s="15">
        <v>38419</v>
      </c>
    </row>
    <row r="770" spans="1:15" ht="12.75">
      <c r="A770" s="14" t="s">
        <v>58</v>
      </c>
      <c r="B770" s="13" t="s">
        <v>54</v>
      </c>
      <c r="D770" s="14">
        <v>0.6403886904761905</v>
      </c>
      <c r="F770" s="14">
        <v>99</v>
      </c>
      <c r="G770" s="14">
        <v>0.006468572631072631</v>
      </c>
      <c r="I770" s="14">
        <v>8.648790563701496</v>
      </c>
      <c r="J770">
        <f t="shared" si="71"/>
        <v>2.468153490392624</v>
      </c>
      <c r="K770" s="19">
        <v>36.728474559414046</v>
      </c>
      <c r="N770" s="15">
        <v>38278</v>
      </c>
      <c r="O770" s="15">
        <v>38419</v>
      </c>
    </row>
    <row r="771" spans="1:15" ht="12.75">
      <c r="A771" s="14" t="s">
        <v>58</v>
      </c>
      <c r="B771" s="13" t="s">
        <v>54</v>
      </c>
      <c r="D771" s="14">
        <v>0.4245774999999999</v>
      </c>
      <c r="F771" s="13">
        <v>99</v>
      </c>
      <c r="G771" s="14">
        <v>0.004288661616161615</v>
      </c>
      <c r="I771" s="14">
        <v>12.724368757311376</v>
      </c>
      <c r="J771">
        <f t="shared" si="71"/>
        <v>1.3676029318857827</v>
      </c>
      <c r="K771" s="19">
        <v>20.351234105443194</v>
      </c>
      <c r="N771" s="15">
        <v>38278</v>
      </c>
      <c r="O771" s="15">
        <v>38419</v>
      </c>
    </row>
    <row r="772" spans="1:15" ht="12.75">
      <c r="A772" s="14" t="s">
        <v>58</v>
      </c>
      <c r="B772" s="13" t="s">
        <v>54</v>
      </c>
      <c r="D772" s="14">
        <v>0.7351888888888888</v>
      </c>
      <c r="F772" s="14">
        <v>99</v>
      </c>
      <c r="G772" s="14">
        <v>0.007426150392817059</v>
      </c>
      <c r="I772" s="14">
        <v>7.234405218729711</v>
      </c>
      <c r="J772">
        <f t="shared" si="71"/>
        <v>2.1770825450327194</v>
      </c>
      <c r="K772" s="19">
        <v>32.39706168203451</v>
      </c>
      <c r="N772" s="15">
        <v>38278</v>
      </c>
      <c r="O772" s="15">
        <v>38419</v>
      </c>
    </row>
    <row r="773" spans="1:15" ht="12.75">
      <c r="A773" s="14" t="s">
        <v>58</v>
      </c>
      <c r="B773" s="13" t="s">
        <v>54</v>
      </c>
      <c r="D773" s="14">
        <v>0.4460051282051282</v>
      </c>
      <c r="F773" s="13">
        <v>109</v>
      </c>
      <c r="G773" s="14">
        <v>0.004091790167019525</v>
      </c>
      <c r="I773" s="14">
        <v>7.928082650619618</v>
      </c>
      <c r="J773">
        <f t="shared" si="71"/>
        <v>0.8112631502676979</v>
      </c>
      <c r="K773" s="19">
        <v>12.072368307555028</v>
      </c>
      <c r="N773" s="15">
        <v>38278</v>
      </c>
      <c r="O773" s="15">
        <v>38429</v>
      </c>
    </row>
    <row r="774" spans="1:15" ht="12.75">
      <c r="A774" s="14" t="s">
        <v>58</v>
      </c>
      <c r="B774" s="13" t="s">
        <v>54</v>
      </c>
      <c r="D774" s="14">
        <v>0.5833053113553114</v>
      </c>
      <c r="F774" s="14">
        <v>109</v>
      </c>
      <c r="G774" s="14">
        <v>0.00535142487481937</v>
      </c>
      <c r="I774" s="14">
        <v>7.324288597960096</v>
      </c>
      <c r="J774">
        <f t="shared" si="71"/>
        <v>0.9736287422070198</v>
      </c>
      <c r="K774" s="19">
        <v>14.488522949509221</v>
      </c>
      <c r="N774" s="15">
        <v>38278</v>
      </c>
      <c r="O774" s="15">
        <v>38429</v>
      </c>
    </row>
    <row r="775" spans="1:15" ht="12.75">
      <c r="A775" s="14" t="s">
        <v>58</v>
      </c>
      <c r="B775" s="13" t="s">
        <v>54</v>
      </c>
      <c r="D775" s="14">
        <v>0.79737442002442</v>
      </c>
      <c r="F775" s="13">
        <v>109</v>
      </c>
      <c r="G775" s="14">
        <v>0.007315361651600184</v>
      </c>
      <c r="I775" s="14">
        <v>4.468531022112438</v>
      </c>
      <c r="J775">
        <f t="shared" si="71"/>
        <v>1.3279807908685308</v>
      </c>
      <c r="K775" s="19">
        <v>19.76161891173409</v>
      </c>
      <c r="N775" s="15">
        <v>38278</v>
      </c>
      <c r="O775" s="15">
        <v>38429</v>
      </c>
    </row>
    <row r="776" spans="1:15" ht="12.75">
      <c r="A776" s="14" t="s">
        <v>58</v>
      </c>
      <c r="B776" s="13" t="s">
        <v>54</v>
      </c>
      <c r="D776" s="14">
        <v>0.8363367521367522</v>
      </c>
      <c r="F776" s="14">
        <v>109</v>
      </c>
      <c r="G776" s="14">
        <v>0.007672814239786717</v>
      </c>
      <c r="I776" s="14">
        <v>2.9434210719521645</v>
      </c>
      <c r="J776">
        <f aca="true" t="shared" si="72" ref="J776:J839">K776*60*1.12/1000</f>
        <v>2.468153490392624</v>
      </c>
      <c r="K776" s="19">
        <v>36.728474559414046</v>
      </c>
      <c r="N776" s="15">
        <v>38278</v>
      </c>
      <c r="O776" s="15">
        <v>38429</v>
      </c>
    </row>
    <row r="777" spans="1:15" ht="12.75">
      <c r="A777" s="14" t="s">
        <v>58</v>
      </c>
      <c r="B777" s="13" t="s">
        <v>54</v>
      </c>
      <c r="D777" s="14">
        <v>0.6150465811965814</v>
      </c>
      <c r="F777" s="13">
        <v>109</v>
      </c>
      <c r="G777" s="14">
        <v>0.005642629185289737</v>
      </c>
      <c r="I777" s="14">
        <v>8.688284347200673</v>
      </c>
      <c r="J777">
        <f t="shared" si="72"/>
        <v>1.3676029318857827</v>
      </c>
      <c r="K777" s="19">
        <v>20.351234105443194</v>
      </c>
      <c r="N777" s="15">
        <v>38278</v>
      </c>
      <c r="O777" s="15">
        <v>38429</v>
      </c>
    </row>
    <row r="778" spans="1:15" ht="12.75">
      <c r="A778" s="14" t="s">
        <v>58</v>
      </c>
      <c r="B778" s="13" t="s">
        <v>54</v>
      </c>
      <c r="D778" s="14">
        <v>0.8731747794117647</v>
      </c>
      <c r="F778" s="14">
        <v>109</v>
      </c>
      <c r="G778" s="14">
        <v>0.008010777792768483</v>
      </c>
      <c r="I778" s="14">
        <v>1.713520970481697</v>
      </c>
      <c r="J778">
        <f t="shared" si="72"/>
        <v>2.1770825450327194</v>
      </c>
      <c r="K778" s="19">
        <v>32.39706168203451</v>
      </c>
      <c r="N778" s="15">
        <v>38278</v>
      </c>
      <c r="O778" s="15">
        <v>38429</v>
      </c>
    </row>
    <row r="779" spans="1:15" ht="12.75">
      <c r="A779" s="14" t="s">
        <v>58</v>
      </c>
      <c r="B779" s="13" t="s">
        <v>54</v>
      </c>
      <c r="D779" s="14">
        <v>0.29767330882352944</v>
      </c>
      <c r="F779" s="13">
        <v>133</v>
      </c>
      <c r="G779" s="14">
        <v>0.0022381451791242814</v>
      </c>
      <c r="I779" s="14">
        <v>9.804736605453316</v>
      </c>
      <c r="J779">
        <f t="shared" si="72"/>
        <v>0.8112631502676979</v>
      </c>
      <c r="K779" s="19">
        <v>12.072368307555028</v>
      </c>
      <c r="N779" s="15">
        <v>38278</v>
      </c>
      <c r="O779" s="15">
        <v>38453</v>
      </c>
    </row>
    <row r="780" spans="1:15" ht="12.75">
      <c r="A780" s="14" t="s">
        <v>58</v>
      </c>
      <c r="B780" s="13" t="s">
        <v>54</v>
      </c>
      <c r="D780" s="14">
        <v>0.3996068253968253</v>
      </c>
      <c r="F780" s="14">
        <v>133</v>
      </c>
      <c r="G780" s="14">
        <v>0.0030045625969686114</v>
      </c>
      <c r="I780" s="14">
        <v>12.986855355241778</v>
      </c>
      <c r="J780">
        <f t="shared" si="72"/>
        <v>0.9736287422070198</v>
      </c>
      <c r="K780" s="19">
        <v>14.488522949509221</v>
      </c>
      <c r="N780" s="15">
        <v>38278</v>
      </c>
      <c r="O780" s="15">
        <v>38453</v>
      </c>
    </row>
    <row r="781" spans="1:15" ht="12.75">
      <c r="A781" s="14" t="s">
        <v>58</v>
      </c>
      <c r="B781" s="13" t="s">
        <v>54</v>
      </c>
      <c r="D781" s="14">
        <v>0.6788555158730158</v>
      </c>
      <c r="F781" s="13">
        <v>133</v>
      </c>
      <c r="G781" s="14">
        <v>0.005104176811075307</v>
      </c>
      <c r="I781" s="14">
        <v>7.95038837604976</v>
      </c>
      <c r="J781">
        <f t="shared" si="72"/>
        <v>1.3279807908685308</v>
      </c>
      <c r="K781" s="19">
        <v>19.76161891173409</v>
      </c>
      <c r="N781" s="15">
        <v>38278</v>
      </c>
      <c r="O781" s="15">
        <v>38453</v>
      </c>
    </row>
    <row r="782" spans="1:15" ht="12.75">
      <c r="A782" s="14" t="s">
        <v>58</v>
      </c>
      <c r="B782" s="13" t="s">
        <v>54</v>
      </c>
      <c r="D782" s="14">
        <v>0.7319711111111111</v>
      </c>
      <c r="F782" s="14">
        <v>133</v>
      </c>
      <c r="G782" s="14">
        <v>0.0055035421888053465</v>
      </c>
      <c r="I782" s="14">
        <v>6.471511359638793</v>
      </c>
      <c r="J782">
        <f t="shared" si="72"/>
        <v>2.468153490392624</v>
      </c>
      <c r="K782" s="19">
        <v>36.728474559414046</v>
      </c>
      <c r="N782" s="15">
        <v>38278</v>
      </c>
      <c r="O782" s="15">
        <v>38453</v>
      </c>
    </row>
    <row r="783" spans="1:15" ht="12.75">
      <c r="A783" s="14" t="s">
        <v>58</v>
      </c>
      <c r="B783" s="13" t="s">
        <v>54</v>
      </c>
      <c r="D783" s="14">
        <v>0.5503220238095238</v>
      </c>
      <c r="F783" s="13">
        <v>133</v>
      </c>
      <c r="G783" s="14">
        <v>0.004137759577515217</v>
      </c>
      <c r="I783" s="14">
        <v>11.605209722274628</v>
      </c>
      <c r="J783">
        <f t="shared" si="72"/>
        <v>1.3676029318857827</v>
      </c>
      <c r="K783" s="19">
        <v>20.351234105443194</v>
      </c>
      <c r="N783" s="15">
        <v>38278</v>
      </c>
      <c r="O783" s="15">
        <v>38453</v>
      </c>
    </row>
    <row r="784" spans="1:15" ht="12.75">
      <c r="A784" s="14" t="s">
        <v>58</v>
      </c>
      <c r="B784" s="13" t="s">
        <v>54</v>
      </c>
      <c r="D784" s="14">
        <v>0.7942058134920634</v>
      </c>
      <c r="F784" s="14">
        <v>133</v>
      </c>
      <c r="G784" s="14">
        <v>0.005971472281895214</v>
      </c>
      <c r="I784" s="14">
        <v>3.3824457109323767</v>
      </c>
      <c r="J784">
        <f t="shared" si="72"/>
        <v>2.1770825450327194</v>
      </c>
      <c r="K784" s="19">
        <v>32.39706168203451</v>
      </c>
      <c r="N784" s="15">
        <v>38278</v>
      </c>
      <c r="O784" s="15">
        <v>38453</v>
      </c>
    </row>
    <row r="785" spans="1:15" ht="12.75">
      <c r="A785" s="14" t="s">
        <v>58</v>
      </c>
      <c r="B785" s="13" t="s">
        <v>55</v>
      </c>
      <c r="D785" s="14">
        <v>0.7219107936507937</v>
      </c>
      <c r="F785" s="13">
        <v>68</v>
      </c>
      <c r="G785" s="14">
        <v>0.010616335200746965</v>
      </c>
      <c r="I785" s="14">
        <v>4.350899012491992</v>
      </c>
      <c r="J785">
        <f t="shared" si="72"/>
        <v>1.1684225806811426</v>
      </c>
      <c r="K785" s="20">
        <v>17.387240783945572</v>
      </c>
      <c r="N785" s="15">
        <v>38254</v>
      </c>
      <c r="O785" s="15">
        <v>38337</v>
      </c>
    </row>
    <row r="786" spans="1:15" ht="12.75">
      <c r="A786" s="14" t="s">
        <v>58</v>
      </c>
      <c r="B786" s="13" t="s">
        <v>55</v>
      </c>
      <c r="D786" s="14">
        <v>0.6817284722222222</v>
      </c>
      <c r="F786" s="14">
        <v>68</v>
      </c>
      <c r="G786" s="14">
        <v>0.010025418709150326</v>
      </c>
      <c r="I786" s="14">
        <v>7.553368822963782</v>
      </c>
      <c r="J786">
        <f t="shared" si="72"/>
        <v>1.8226072631618089</v>
      </c>
      <c r="K786" s="21">
        <v>27.122131892288824</v>
      </c>
      <c r="N786" s="15">
        <v>38254</v>
      </c>
      <c r="O786" s="15">
        <v>38337</v>
      </c>
    </row>
    <row r="787" spans="1:15" ht="12.75">
      <c r="A787" s="14" t="s">
        <v>58</v>
      </c>
      <c r="B787" s="13" t="s">
        <v>55</v>
      </c>
      <c r="D787" s="14">
        <v>0.8314710622710623</v>
      </c>
      <c r="F787" s="13">
        <v>68</v>
      </c>
      <c r="G787" s="14">
        <v>0.012227515621633269</v>
      </c>
      <c r="I787" s="14">
        <v>2.349489392193384</v>
      </c>
      <c r="J787">
        <f t="shared" si="72"/>
        <v>1.7496366511748962</v>
      </c>
      <c r="K787" s="21">
        <v>26.036259690102618</v>
      </c>
      <c r="N787" s="15">
        <v>38254</v>
      </c>
      <c r="O787" s="15">
        <v>38337</v>
      </c>
    </row>
    <row r="788" spans="1:15" ht="12.75">
      <c r="A788" s="14" t="s">
        <v>58</v>
      </c>
      <c r="B788" s="13" t="s">
        <v>55</v>
      </c>
      <c r="D788" s="14">
        <v>0.8096597685185185</v>
      </c>
      <c r="F788" s="14">
        <v>68</v>
      </c>
      <c r="G788" s="14">
        <v>0.011906761301742919</v>
      </c>
      <c r="I788" s="14">
        <v>3.1037784206663015</v>
      </c>
      <c r="J788">
        <f t="shared" si="72"/>
        <v>2.11071448951517</v>
      </c>
      <c r="K788" s="21">
        <v>31.409441808261455</v>
      </c>
      <c r="N788" s="15">
        <v>38254</v>
      </c>
      <c r="O788" s="15">
        <v>38337</v>
      </c>
    </row>
    <row r="789" spans="1:15" ht="12.75">
      <c r="A789" s="14" t="s">
        <v>58</v>
      </c>
      <c r="B789" s="13" t="s">
        <v>55</v>
      </c>
      <c r="D789" s="14">
        <v>0.8482363095238096</v>
      </c>
      <c r="F789" s="13">
        <v>68</v>
      </c>
      <c r="G789" s="14">
        <v>0.01247406337535014</v>
      </c>
      <c r="I789" s="14">
        <v>2.2773190515684436</v>
      </c>
      <c r="J789">
        <f t="shared" si="72"/>
        <v>2.4818680881915536</v>
      </c>
      <c r="K789" s="21">
        <v>36.932560836183825</v>
      </c>
      <c r="N789" s="15">
        <v>38254</v>
      </c>
      <c r="O789" s="15">
        <v>38337</v>
      </c>
    </row>
    <row r="790" spans="1:15" ht="12.75">
      <c r="A790" s="14" t="s">
        <v>58</v>
      </c>
      <c r="B790" s="13" t="s">
        <v>55</v>
      </c>
      <c r="D790" s="14">
        <v>0.8219442857142857</v>
      </c>
      <c r="F790" s="14">
        <v>68</v>
      </c>
      <c r="G790" s="14">
        <v>0.012087415966386555</v>
      </c>
      <c r="I790" s="14">
        <v>2.883113724535001</v>
      </c>
      <c r="J790">
        <f t="shared" si="72"/>
        <v>1.8828067426383113</v>
      </c>
      <c r="K790" s="21">
        <v>28.017957479736772</v>
      </c>
      <c r="N790" s="15">
        <v>38254</v>
      </c>
      <c r="O790" s="15">
        <v>38337</v>
      </c>
    </row>
    <row r="791" spans="1:15" ht="12.75">
      <c r="A791" s="14" t="s">
        <v>58</v>
      </c>
      <c r="B791" s="13" t="s">
        <v>55</v>
      </c>
      <c r="D791" s="14">
        <v>0.8580756827731092</v>
      </c>
      <c r="F791" s="13">
        <v>68</v>
      </c>
      <c r="G791" s="14">
        <v>0.012618760040781017</v>
      </c>
      <c r="I791" s="14">
        <v>1.9133216092887224</v>
      </c>
      <c r="J791">
        <f t="shared" si="72"/>
        <v>3.6893353030190372</v>
      </c>
      <c r="K791" s="21">
        <v>54.90082296159281</v>
      </c>
      <c r="N791" s="15">
        <v>38254</v>
      </c>
      <c r="O791" s="15">
        <v>38337</v>
      </c>
    </row>
    <row r="792" spans="1:15" ht="12.75">
      <c r="A792" s="14" t="s">
        <v>58</v>
      </c>
      <c r="B792" s="13" t="s">
        <v>55</v>
      </c>
      <c r="D792" s="14">
        <v>0.5744240454076367</v>
      </c>
      <c r="F792" s="13">
        <v>84</v>
      </c>
      <c r="G792" s="14">
        <v>0.006838381492948056</v>
      </c>
      <c r="I792" s="14">
        <v>4.551144485409803</v>
      </c>
      <c r="J792">
        <f t="shared" si="72"/>
        <v>1.1684225806811426</v>
      </c>
      <c r="K792" s="20">
        <v>17.387240783945572</v>
      </c>
      <c r="N792" s="15">
        <v>38254</v>
      </c>
      <c r="O792" s="15">
        <v>38373</v>
      </c>
    </row>
    <row r="793" spans="1:15" ht="12.75">
      <c r="A793" s="14" t="s">
        <v>58</v>
      </c>
      <c r="B793" s="13" t="s">
        <v>55</v>
      </c>
      <c r="D793" s="14">
        <v>0.5452153205128205</v>
      </c>
      <c r="F793" s="14">
        <v>84</v>
      </c>
      <c r="G793" s="14">
        <v>0.006490658577533577</v>
      </c>
      <c r="I793" s="14">
        <v>6.170907802340088</v>
      </c>
      <c r="J793">
        <f t="shared" si="72"/>
        <v>1.8226072631618089</v>
      </c>
      <c r="K793" s="21">
        <v>27.122131892288824</v>
      </c>
      <c r="N793" s="15">
        <v>38254</v>
      </c>
      <c r="O793" s="15">
        <v>38373</v>
      </c>
    </row>
    <row r="794" spans="1:15" ht="12.75">
      <c r="A794" s="14" t="s">
        <v>58</v>
      </c>
      <c r="B794" s="13" t="s">
        <v>55</v>
      </c>
      <c r="D794" s="14">
        <v>0.6414134395424836</v>
      </c>
      <c r="F794" s="13">
        <v>84</v>
      </c>
      <c r="G794" s="14">
        <v>0.007635874280267662</v>
      </c>
      <c r="I794" s="14">
        <v>4.245714774888344</v>
      </c>
      <c r="J794">
        <f t="shared" si="72"/>
        <v>1.7496366511748962</v>
      </c>
      <c r="K794" s="21">
        <v>26.036259690102618</v>
      </c>
      <c r="N794" s="15">
        <v>38254</v>
      </c>
      <c r="O794" s="15">
        <v>38373</v>
      </c>
    </row>
    <row r="795" spans="1:15" ht="12.75">
      <c r="A795" s="14" t="s">
        <v>58</v>
      </c>
      <c r="B795" s="13" t="s">
        <v>55</v>
      </c>
      <c r="D795" s="14">
        <v>0.6516993650793651</v>
      </c>
      <c r="F795" s="14">
        <v>84</v>
      </c>
      <c r="G795" s="14">
        <v>0.0077583257747543466</v>
      </c>
      <c r="I795" s="14">
        <v>4.255435920974592</v>
      </c>
      <c r="J795">
        <f t="shared" si="72"/>
        <v>2.11071448951517</v>
      </c>
      <c r="K795" s="21">
        <v>31.409441808261455</v>
      </c>
      <c r="N795" s="15">
        <v>38254</v>
      </c>
      <c r="O795" s="15">
        <v>38373</v>
      </c>
    </row>
    <row r="796" spans="1:15" ht="12.75">
      <c r="A796" s="14" t="s">
        <v>58</v>
      </c>
      <c r="B796" s="13" t="s">
        <v>55</v>
      </c>
      <c r="D796" s="14">
        <v>0.7047274509803921</v>
      </c>
      <c r="F796" s="13">
        <v>84</v>
      </c>
      <c r="G796" s="14">
        <v>0.008389612511671335</v>
      </c>
      <c r="I796" s="14">
        <v>2.9332788244488577</v>
      </c>
      <c r="J796">
        <f t="shared" si="72"/>
        <v>2.4818680881915536</v>
      </c>
      <c r="K796" s="21">
        <v>36.932560836183825</v>
      </c>
      <c r="N796" s="15">
        <v>38254</v>
      </c>
      <c r="O796" s="15">
        <v>38373</v>
      </c>
    </row>
    <row r="797" spans="1:15" ht="12.75">
      <c r="A797" s="14" t="s">
        <v>58</v>
      </c>
      <c r="B797" s="13" t="s">
        <v>55</v>
      </c>
      <c r="D797" s="14">
        <v>0.6821480555555556</v>
      </c>
      <c r="F797" s="14">
        <v>84</v>
      </c>
      <c r="G797" s="14">
        <v>0.008120810185185186</v>
      </c>
      <c r="I797" s="14">
        <v>4.0312628535872355</v>
      </c>
      <c r="J797">
        <f t="shared" si="72"/>
        <v>1.8828067426383113</v>
      </c>
      <c r="K797" s="21">
        <v>28.017957479736772</v>
      </c>
      <c r="N797" s="15">
        <v>38254</v>
      </c>
      <c r="O797" s="15">
        <v>38373</v>
      </c>
    </row>
    <row r="798" spans="1:15" ht="12.75">
      <c r="A798" s="14" t="s">
        <v>58</v>
      </c>
      <c r="B798" s="13" t="s">
        <v>55</v>
      </c>
      <c r="D798" s="14">
        <v>0.7458246187363834</v>
      </c>
      <c r="F798" s="13">
        <v>84</v>
      </c>
      <c r="G798" s="14">
        <v>0.008878864508766468</v>
      </c>
      <c r="I798" s="14">
        <v>2.7527589676322832</v>
      </c>
      <c r="J798">
        <f t="shared" si="72"/>
        <v>3.6893353030190372</v>
      </c>
      <c r="K798" s="21">
        <v>54.90082296159281</v>
      </c>
      <c r="N798" s="15">
        <v>38254</v>
      </c>
      <c r="O798" s="15">
        <v>38373</v>
      </c>
    </row>
    <row r="799" spans="1:15" ht="12.75">
      <c r="A799" s="14" t="s">
        <v>58</v>
      </c>
      <c r="B799" s="13" t="s">
        <v>55</v>
      </c>
      <c r="D799" s="14">
        <v>0.5381181944444444</v>
      </c>
      <c r="F799" s="14">
        <v>99</v>
      </c>
      <c r="G799" s="14">
        <v>0.005435537317620651</v>
      </c>
      <c r="I799" s="14">
        <v>7.867568636562133</v>
      </c>
      <c r="J799">
        <f t="shared" si="72"/>
        <v>1.1684225806811426</v>
      </c>
      <c r="K799" s="20">
        <v>17.387240783945572</v>
      </c>
      <c r="N799" s="15">
        <v>38254</v>
      </c>
      <c r="O799" s="15">
        <v>38373</v>
      </c>
    </row>
    <row r="800" spans="1:15" ht="12.75">
      <c r="A800" s="14" t="s">
        <v>58</v>
      </c>
      <c r="B800" s="13" t="s">
        <v>55</v>
      </c>
      <c r="D800" s="14">
        <v>0.48566982570806094</v>
      </c>
      <c r="F800" s="13">
        <v>99</v>
      </c>
      <c r="G800" s="14">
        <v>0.004905755815232939</v>
      </c>
      <c r="I800" s="14">
        <v>7.149872740333449</v>
      </c>
      <c r="J800">
        <f t="shared" si="72"/>
        <v>1.8226072631618089</v>
      </c>
      <c r="K800" s="21">
        <v>27.122131892288824</v>
      </c>
      <c r="N800" s="15">
        <v>38254</v>
      </c>
      <c r="O800" s="15">
        <v>38401</v>
      </c>
    </row>
    <row r="801" spans="1:15" ht="12.75">
      <c r="A801" s="14" t="s">
        <v>58</v>
      </c>
      <c r="B801" s="13" t="s">
        <v>55</v>
      </c>
      <c r="D801" s="14">
        <v>0.6321588888888888</v>
      </c>
      <c r="F801" s="14">
        <v>99</v>
      </c>
      <c r="G801" s="14">
        <v>0.006385443322109988</v>
      </c>
      <c r="I801" s="14">
        <v>4.6071398457182005</v>
      </c>
      <c r="J801">
        <f t="shared" si="72"/>
        <v>1.7496366511748962</v>
      </c>
      <c r="K801" s="21">
        <v>26.036259690102618</v>
      </c>
      <c r="N801" s="15">
        <v>38254</v>
      </c>
      <c r="O801" s="15">
        <v>38401</v>
      </c>
    </row>
    <row r="802" spans="1:15" ht="12.75">
      <c r="A802" s="14" t="s">
        <v>58</v>
      </c>
      <c r="B802" s="13" t="s">
        <v>55</v>
      </c>
      <c r="D802" s="14">
        <v>0.6188902641612201</v>
      </c>
      <c r="F802" s="13">
        <v>99</v>
      </c>
      <c r="G802" s="14">
        <v>0.006251416809709294</v>
      </c>
      <c r="I802" s="14">
        <v>5.672336775592231</v>
      </c>
      <c r="J802">
        <f t="shared" si="72"/>
        <v>2.11071448951517</v>
      </c>
      <c r="K802" s="21">
        <v>31.409441808261455</v>
      </c>
      <c r="N802" s="15">
        <v>38254</v>
      </c>
      <c r="O802" s="15">
        <v>38401</v>
      </c>
    </row>
    <row r="803" spans="1:15" ht="12.75">
      <c r="A803" s="14" t="s">
        <v>58</v>
      </c>
      <c r="B803" s="13" t="s">
        <v>55</v>
      </c>
      <c r="D803" s="14">
        <v>0.7001954398864809</v>
      </c>
      <c r="F803" s="14">
        <v>99</v>
      </c>
      <c r="G803" s="14">
        <v>0.007072681210974555</v>
      </c>
      <c r="I803" s="14">
        <v>3.2040122943517697</v>
      </c>
      <c r="J803">
        <f t="shared" si="72"/>
        <v>2.4818680881915536</v>
      </c>
      <c r="K803" s="21">
        <v>36.932560836183825</v>
      </c>
      <c r="N803" s="15">
        <v>38254</v>
      </c>
      <c r="O803" s="15">
        <v>38401</v>
      </c>
    </row>
    <row r="804" spans="1:15" ht="12.75">
      <c r="A804" s="14" t="s">
        <v>58</v>
      </c>
      <c r="B804" s="13" t="s">
        <v>55</v>
      </c>
      <c r="D804" s="14">
        <v>0.6500738698257081</v>
      </c>
      <c r="F804" s="13">
        <v>99</v>
      </c>
      <c r="G804" s="14">
        <v>0.006566402725512203</v>
      </c>
      <c r="I804" s="14">
        <v>6.554505859136015</v>
      </c>
      <c r="J804">
        <f t="shared" si="72"/>
        <v>1.8828067426383113</v>
      </c>
      <c r="K804" s="21">
        <v>28.017957479736772</v>
      </c>
      <c r="N804" s="15">
        <v>38254</v>
      </c>
      <c r="O804" s="15">
        <v>38401</v>
      </c>
    </row>
    <row r="805" spans="1:15" ht="12.75">
      <c r="A805" s="14" t="s">
        <v>58</v>
      </c>
      <c r="B805" s="13" t="s">
        <v>55</v>
      </c>
      <c r="D805" s="14">
        <v>0.7831985269360269</v>
      </c>
      <c r="F805" s="14">
        <v>99</v>
      </c>
      <c r="G805" s="14">
        <v>0.00791109623167704</v>
      </c>
      <c r="I805" s="14">
        <v>2.752738107498937</v>
      </c>
      <c r="J805">
        <f t="shared" si="72"/>
        <v>3.6893353030190372</v>
      </c>
      <c r="K805" s="21">
        <v>54.90082296159281</v>
      </c>
      <c r="N805" s="15">
        <v>38254</v>
      </c>
      <c r="O805" s="15">
        <v>38401</v>
      </c>
    </row>
    <row r="806" spans="1:15" ht="12.75">
      <c r="A806" s="14" t="s">
        <v>58</v>
      </c>
      <c r="B806" s="13" t="s">
        <v>55</v>
      </c>
      <c r="D806" s="14">
        <v>0.45326213235294116</v>
      </c>
      <c r="F806" s="13">
        <v>116</v>
      </c>
      <c r="G806" s="13">
        <v>0.00390743217545639</v>
      </c>
      <c r="I806" s="14">
        <v>9.892424689745363</v>
      </c>
      <c r="J806">
        <f t="shared" si="72"/>
        <v>1.1684225806811426</v>
      </c>
      <c r="K806" s="20">
        <v>17.387240783945572</v>
      </c>
      <c r="N806" s="15">
        <v>38254</v>
      </c>
      <c r="O806" s="15">
        <v>38420</v>
      </c>
    </row>
    <row r="807" spans="1:15" ht="12.75">
      <c r="A807" s="14" t="s">
        <v>58</v>
      </c>
      <c r="B807" s="13" t="s">
        <v>55</v>
      </c>
      <c r="D807" s="14">
        <v>0.4001816990392648</v>
      </c>
      <c r="F807" s="14">
        <v>116</v>
      </c>
      <c r="G807" s="13">
        <v>0.0034498422330971105</v>
      </c>
      <c r="I807" s="14">
        <v>10.853738340226682</v>
      </c>
      <c r="J807">
        <f t="shared" si="72"/>
        <v>1.8226072631618089</v>
      </c>
      <c r="K807" s="21">
        <v>27.122131892288824</v>
      </c>
      <c r="N807" s="15">
        <v>38254</v>
      </c>
      <c r="O807" s="15">
        <v>38420</v>
      </c>
    </row>
    <row r="808" spans="1:15" ht="12.75">
      <c r="A808" s="14" t="s">
        <v>58</v>
      </c>
      <c r="B808" s="13" t="s">
        <v>55</v>
      </c>
      <c r="D808" s="14">
        <v>0.5686710239651417</v>
      </c>
      <c r="F808" s="13">
        <v>116</v>
      </c>
      <c r="G808" s="13">
        <v>0.004902336413492601</v>
      </c>
      <c r="I808" s="14">
        <v>4.869264300474708</v>
      </c>
      <c r="J808">
        <f t="shared" si="72"/>
        <v>1.7496366511748962</v>
      </c>
      <c r="K808" s="21">
        <v>26.036259690102618</v>
      </c>
      <c r="N808" s="15">
        <v>38254</v>
      </c>
      <c r="O808" s="15">
        <v>38420</v>
      </c>
    </row>
    <row r="809" spans="1:15" ht="12.75">
      <c r="A809" s="14" t="s">
        <v>58</v>
      </c>
      <c r="B809" s="13" t="s">
        <v>55</v>
      </c>
      <c r="D809" s="14">
        <v>0.5315870370370369</v>
      </c>
      <c r="F809" s="14">
        <v>116</v>
      </c>
      <c r="G809" s="13">
        <v>0.004582646871008939</v>
      </c>
      <c r="I809" s="14">
        <v>9.05068115901608</v>
      </c>
      <c r="J809">
        <f t="shared" si="72"/>
        <v>2.11071448951517</v>
      </c>
      <c r="K809" s="21">
        <v>31.409441808261455</v>
      </c>
      <c r="N809" s="15">
        <v>38254</v>
      </c>
      <c r="O809" s="15">
        <v>38420</v>
      </c>
    </row>
    <row r="810" spans="1:15" ht="12.75">
      <c r="A810" s="14" t="s">
        <v>58</v>
      </c>
      <c r="B810" s="13" t="s">
        <v>55</v>
      </c>
      <c r="D810" s="14">
        <v>0.6353616666666667</v>
      </c>
      <c r="F810" s="13">
        <v>116</v>
      </c>
      <c r="G810" s="13">
        <v>0.005477255747126437</v>
      </c>
      <c r="I810" s="14">
        <v>5.673056228148929</v>
      </c>
      <c r="J810">
        <f t="shared" si="72"/>
        <v>2.4818680881915536</v>
      </c>
      <c r="K810" s="21">
        <v>36.932560836183825</v>
      </c>
      <c r="N810" s="15">
        <v>38254</v>
      </c>
      <c r="O810" s="15">
        <v>38420</v>
      </c>
    </row>
    <row r="811" spans="1:15" ht="12.75">
      <c r="A811" s="14" t="s">
        <v>58</v>
      </c>
      <c r="B811" s="13" t="s">
        <v>55</v>
      </c>
      <c r="D811" s="14">
        <v>0.5801377314814814</v>
      </c>
      <c r="F811" s="14">
        <v>116</v>
      </c>
      <c r="G811" s="13">
        <v>0.005001187340357599</v>
      </c>
      <c r="I811" s="14">
        <v>9.568566488675481</v>
      </c>
      <c r="J811">
        <f t="shared" si="72"/>
        <v>1.8828067426383113</v>
      </c>
      <c r="K811" s="21">
        <v>28.017957479736772</v>
      </c>
      <c r="N811" s="15">
        <v>38254</v>
      </c>
      <c r="O811" s="15">
        <v>38420</v>
      </c>
    </row>
    <row r="812" spans="1:15" ht="12.75">
      <c r="A812" s="14" t="s">
        <v>58</v>
      </c>
      <c r="B812" s="13" t="s">
        <v>55</v>
      </c>
      <c r="D812" s="14">
        <v>0.7359165692007797</v>
      </c>
      <c r="F812" s="13">
        <v>116</v>
      </c>
      <c r="G812" s="13">
        <v>0.0063441083551791354</v>
      </c>
      <c r="I812" s="14">
        <v>4.837936223132165</v>
      </c>
      <c r="J812">
        <f t="shared" si="72"/>
        <v>3.6893353030190372</v>
      </c>
      <c r="K812" s="21">
        <v>54.90082296159281</v>
      </c>
      <c r="N812" s="15">
        <v>38254</v>
      </c>
      <c r="O812" s="15">
        <v>38420</v>
      </c>
    </row>
    <row r="813" spans="1:15" ht="12.75">
      <c r="A813" s="14" t="s">
        <v>58</v>
      </c>
      <c r="B813" s="13" t="s">
        <v>55</v>
      </c>
      <c r="D813" s="14">
        <v>0.5103913377192982</v>
      </c>
      <c r="F813" s="13">
        <v>132</v>
      </c>
      <c r="G813" s="14">
        <v>0.003866601043328017</v>
      </c>
      <c r="I813" s="14">
        <v>7.6452845831015575</v>
      </c>
      <c r="J813">
        <f t="shared" si="72"/>
        <v>1.1684225806811426</v>
      </c>
      <c r="K813" s="20">
        <v>17.387240783945572</v>
      </c>
      <c r="N813" s="15">
        <v>38254</v>
      </c>
      <c r="O813" s="15">
        <v>38436</v>
      </c>
    </row>
    <row r="814" spans="1:15" ht="12.75">
      <c r="A814" s="14" t="s">
        <v>58</v>
      </c>
      <c r="B814" s="13" t="s">
        <v>55</v>
      </c>
      <c r="D814" s="14">
        <v>0.4704084967320261</v>
      </c>
      <c r="F814" s="14">
        <v>132</v>
      </c>
      <c r="G814" s="14">
        <v>0.0035637007328183797</v>
      </c>
      <c r="I814" s="14">
        <v>8.104087463645088</v>
      </c>
      <c r="J814">
        <f t="shared" si="72"/>
        <v>1.8226072631618089</v>
      </c>
      <c r="K814" s="21">
        <v>27.122131892288824</v>
      </c>
      <c r="N814" s="15">
        <v>38254</v>
      </c>
      <c r="O814" s="15">
        <v>38436</v>
      </c>
    </row>
    <row r="815" spans="1:15" ht="12.75">
      <c r="A815" s="14" t="s">
        <v>58</v>
      </c>
      <c r="B815" s="13" t="s">
        <v>55</v>
      </c>
      <c r="D815" s="14">
        <v>0.6108709356725147</v>
      </c>
      <c r="F815" s="13">
        <v>132</v>
      </c>
      <c r="G815" s="14">
        <v>0.004627810118731172</v>
      </c>
      <c r="I815" s="14">
        <v>5.992543182068784</v>
      </c>
      <c r="J815">
        <f t="shared" si="72"/>
        <v>1.7496366511748962</v>
      </c>
      <c r="K815" s="21">
        <v>26.036259690102618</v>
      </c>
      <c r="N815" s="15">
        <v>38254</v>
      </c>
      <c r="O815" s="15">
        <v>38436</v>
      </c>
    </row>
    <row r="816" spans="1:15" ht="12.75">
      <c r="A816" s="14" t="s">
        <v>58</v>
      </c>
      <c r="B816" s="13" t="s">
        <v>55</v>
      </c>
      <c r="D816" s="14">
        <v>0.5790293943191311</v>
      </c>
      <c r="F816" s="14">
        <v>132</v>
      </c>
      <c r="G816" s="14">
        <v>0.004386586320599478</v>
      </c>
      <c r="I816" s="14">
        <v>6.484290764459211</v>
      </c>
      <c r="J816">
        <f t="shared" si="72"/>
        <v>2.11071448951517</v>
      </c>
      <c r="K816" s="21">
        <v>31.409441808261455</v>
      </c>
      <c r="N816" s="15">
        <v>38254</v>
      </c>
      <c r="O816" s="15">
        <v>38436</v>
      </c>
    </row>
    <row r="817" spans="1:15" ht="12.75">
      <c r="A817" s="14" t="s">
        <v>58</v>
      </c>
      <c r="B817" s="13" t="s">
        <v>55</v>
      </c>
      <c r="D817" s="14">
        <v>0.6867033264980633</v>
      </c>
      <c r="F817" s="13">
        <v>132</v>
      </c>
      <c r="G817" s="14">
        <v>0.005202297928015631</v>
      </c>
      <c r="I817" s="14">
        <v>5.601278330643467</v>
      </c>
      <c r="J817">
        <f t="shared" si="72"/>
        <v>2.4818680881915536</v>
      </c>
      <c r="K817" s="21">
        <v>36.932560836183825</v>
      </c>
      <c r="N817" s="15">
        <v>38254</v>
      </c>
      <c r="O817" s="15">
        <v>38436</v>
      </c>
    </row>
    <row r="818" spans="1:15" ht="12.75">
      <c r="A818" s="14" t="s">
        <v>58</v>
      </c>
      <c r="B818" s="13" t="s">
        <v>55</v>
      </c>
      <c r="D818" s="14">
        <v>0.6512555555555554</v>
      </c>
      <c r="F818" s="14">
        <v>132</v>
      </c>
      <c r="G818" s="14">
        <v>0.004933754208754207</v>
      </c>
      <c r="I818" s="14">
        <v>8.589360161991207</v>
      </c>
      <c r="J818">
        <f t="shared" si="72"/>
        <v>1.8828067426383113</v>
      </c>
      <c r="K818" s="21">
        <v>28.017957479736772</v>
      </c>
      <c r="N818" s="15">
        <v>38254</v>
      </c>
      <c r="O818" s="15">
        <v>38436</v>
      </c>
    </row>
    <row r="819" spans="1:15" ht="12.75">
      <c r="A819" s="14" t="s">
        <v>58</v>
      </c>
      <c r="B819" s="13" t="s">
        <v>55</v>
      </c>
      <c r="D819" s="14">
        <v>0.7841626050420167</v>
      </c>
      <c r="F819" s="13">
        <v>132</v>
      </c>
      <c r="G819" s="14">
        <v>0.0059406257957728545</v>
      </c>
      <c r="I819" s="14">
        <v>3.303975811192118</v>
      </c>
      <c r="J819">
        <f t="shared" si="72"/>
        <v>3.6893353030190372</v>
      </c>
      <c r="K819" s="21">
        <v>54.90082296159281</v>
      </c>
      <c r="N819" s="15">
        <v>38254</v>
      </c>
      <c r="O819" s="15">
        <v>38436</v>
      </c>
    </row>
    <row r="820" spans="1:15" ht="12.75">
      <c r="A820" s="14" t="s">
        <v>58</v>
      </c>
      <c r="B820" s="13" t="s">
        <v>55</v>
      </c>
      <c r="D820" s="14">
        <v>0.43167130124777175</v>
      </c>
      <c r="F820" s="13">
        <v>151</v>
      </c>
      <c r="G820" s="14">
        <v>0.002858750339389217</v>
      </c>
      <c r="I820" s="14">
        <v>14.075912554344868</v>
      </c>
      <c r="J820">
        <f t="shared" si="72"/>
        <v>1.1684225806811426</v>
      </c>
      <c r="K820" s="20">
        <v>17.387240783945572</v>
      </c>
      <c r="N820" s="15">
        <v>38254</v>
      </c>
      <c r="O820" s="15">
        <v>38455</v>
      </c>
    </row>
    <row r="821" spans="1:15" ht="12.75">
      <c r="A821" s="14" t="s">
        <v>58</v>
      </c>
      <c r="B821" s="13" t="s">
        <v>55</v>
      </c>
      <c r="D821" s="14">
        <v>0.40577079365079366</v>
      </c>
      <c r="F821" s="14">
        <v>151</v>
      </c>
      <c r="G821" s="14">
        <v>0.0026872237990118787</v>
      </c>
      <c r="I821" s="14">
        <v>11.675405441867971</v>
      </c>
      <c r="J821">
        <f t="shared" si="72"/>
        <v>1.8226072631618089</v>
      </c>
      <c r="K821" s="21">
        <v>27.122131892288824</v>
      </c>
      <c r="N821" s="15">
        <v>38254</v>
      </c>
      <c r="O821" s="15">
        <v>38455</v>
      </c>
    </row>
    <row r="822" spans="1:15" ht="12.75">
      <c r="A822" s="14" t="s">
        <v>58</v>
      </c>
      <c r="B822" s="13" t="s">
        <v>55</v>
      </c>
      <c r="D822" s="14">
        <v>0.5544128832181463</v>
      </c>
      <c r="F822" s="13">
        <v>151</v>
      </c>
      <c r="G822" s="14">
        <v>0.0036716084981334193</v>
      </c>
      <c r="I822" s="14">
        <v>8.238044579440578</v>
      </c>
      <c r="J822">
        <f t="shared" si="72"/>
        <v>1.7496366511748962</v>
      </c>
      <c r="K822" s="21">
        <v>26.036259690102618</v>
      </c>
      <c r="N822" s="15">
        <v>38254</v>
      </c>
      <c r="O822" s="15">
        <v>38455</v>
      </c>
    </row>
    <row r="823" spans="1:15" ht="12.75">
      <c r="A823" s="14" t="s">
        <v>58</v>
      </c>
      <c r="B823" s="13" t="s">
        <v>55</v>
      </c>
      <c r="D823" s="14">
        <v>0.5469769063180828</v>
      </c>
      <c r="F823" s="14">
        <v>151</v>
      </c>
      <c r="G823" s="14">
        <v>0.0036223636180005487</v>
      </c>
      <c r="I823" s="14">
        <v>11.607876125519505</v>
      </c>
      <c r="J823">
        <f t="shared" si="72"/>
        <v>2.11071448951517</v>
      </c>
      <c r="K823" s="21">
        <v>31.409441808261455</v>
      </c>
      <c r="N823" s="15">
        <v>38254</v>
      </c>
      <c r="O823" s="15">
        <v>38455</v>
      </c>
    </row>
    <row r="824" spans="1:15" ht="12.75">
      <c r="A824" s="14" t="s">
        <v>58</v>
      </c>
      <c r="B824" s="13" t="s">
        <v>55</v>
      </c>
      <c r="D824" s="14">
        <v>0.6298123529411765</v>
      </c>
      <c r="F824" s="13">
        <v>151</v>
      </c>
      <c r="G824" s="14">
        <v>0.004170942734709779</v>
      </c>
      <c r="I824" s="14">
        <v>7.910494698439531</v>
      </c>
      <c r="J824">
        <f t="shared" si="72"/>
        <v>2.4818680881915536</v>
      </c>
      <c r="K824" s="21">
        <v>36.932560836183825</v>
      </c>
      <c r="N824" s="15">
        <v>38254</v>
      </c>
      <c r="O824" s="15">
        <v>38455</v>
      </c>
    </row>
    <row r="825" spans="1:15" ht="12.75">
      <c r="A825" s="14" t="s">
        <v>58</v>
      </c>
      <c r="B825" s="13" t="s">
        <v>55</v>
      </c>
      <c r="D825" s="14">
        <v>0.5719585648148148</v>
      </c>
      <c r="F825" s="14">
        <v>151</v>
      </c>
      <c r="G825" s="14">
        <v>0.0037878050649987733</v>
      </c>
      <c r="I825" s="14">
        <v>10.90550858881663</v>
      </c>
      <c r="J825">
        <f t="shared" si="72"/>
        <v>1.8828067426383113</v>
      </c>
      <c r="K825" s="21">
        <v>28.017957479736772</v>
      </c>
      <c r="N825" s="15">
        <v>38254</v>
      </c>
      <c r="O825" s="15">
        <v>38455</v>
      </c>
    </row>
    <row r="826" spans="1:15" ht="12.75">
      <c r="A826" s="14" t="s">
        <v>58</v>
      </c>
      <c r="B826" s="13" t="s">
        <v>55</v>
      </c>
      <c r="D826" s="14">
        <v>0.7944940935672515</v>
      </c>
      <c r="F826" s="13">
        <v>151</v>
      </c>
      <c r="G826" s="14">
        <v>0.005261550288524845</v>
      </c>
      <c r="I826" s="14">
        <v>3.294979586593472</v>
      </c>
      <c r="J826">
        <f t="shared" si="72"/>
        <v>3.6893353030190372</v>
      </c>
      <c r="K826" s="21">
        <v>54.90082296159281</v>
      </c>
      <c r="N826" s="15">
        <v>38254</v>
      </c>
      <c r="O826" s="15">
        <v>38455</v>
      </c>
    </row>
    <row r="827" spans="1:15" ht="12.75">
      <c r="A827" s="14" t="s">
        <v>58</v>
      </c>
      <c r="B827" s="13" t="s">
        <v>55</v>
      </c>
      <c r="D827" s="14">
        <v>0.6919564102564103</v>
      </c>
      <c r="F827" s="14">
        <v>68</v>
      </c>
      <c r="G827" s="14">
        <v>0.010175829562594269</v>
      </c>
      <c r="I827" s="14">
        <v>4.526921909057538</v>
      </c>
      <c r="J827">
        <f t="shared" si="72"/>
        <v>1.3867392240481862</v>
      </c>
      <c r="K827" s="21">
        <v>20.63600035785991</v>
      </c>
      <c r="N827" s="15">
        <v>38254</v>
      </c>
      <c r="O827" s="15">
        <v>38337</v>
      </c>
    </row>
    <row r="828" spans="1:15" ht="12.75">
      <c r="A828" s="14" t="s">
        <v>58</v>
      </c>
      <c r="B828" s="13" t="s">
        <v>55</v>
      </c>
      <c r="D828" s="14">
        <v>0.7899948717948716</v>
      </c>
      <c r="F828" s="13">
        <v>68</v>
      </c>
      <c r="G828" s="14">
        <v>0.01161757164404223</v>
      </c>
      <c r="I828" s="14">
        <v>3.186183563451067</v>
      </c>
      <c r="J828">
        <f t="shared" si="72"/>
        <v>1.5436178204937543</v>
      </c>
      <c r="K828" s="21">
        <v>22.970503281157058</v>
      </c>
      <c r="N828" s="15">
        <v>38254</v>
      </c>
      <c r="O828" s="15">
        <v>38337</v>
      </c>
    </row>
    <row r="829" spans="1:15" ht="12.75">
      <c r="A829" s="14" t="s">
        <v>58</v>
      </c>
      <c r="B829" s="13" t="s">
        <v>55</v>
      </c>
      <c r="D829" s="14">
        <v>0.8086731746031744</v>
      </c>
      <c r="F829" s="14">
        <v>68</v>
      </c>
      <c r="G829" s="14">
        <v>0.011892252567693742</v>
      </c>
      <c r="I829" s="14">
        <v>2.799366836571801</v>
      </c>
      <c r="J829">
        <f t="shared" si="72"/>
        <v>2.0930202639797746</v>
      </c>
      <c r="K829" s="21">
        <v>31.146134880651402</v>
      </c>
      <c r="N829" s="15">
        <v>38254</v>
      </c>
      <c r="O829" s="15">
        <v>38337</v>
      </c>
    </row>
    <row r="830" spans="1:15" ht="12.75">
      <c r="A830" s="14" t="s">
        <v>58</v>
      </c>
      <c r="B830" s="13" t="s">
        <v>55</v>
      </c>
      <c r="D830" s="14">
        <v>0.8354232371794872</v>
      </c>
      <c r="F830" s="13">
        <v>68</v>
      </c>
      <c r="G830" s="14">
        <v>0.012285635840874812</v>
      </c>
      <c r="I830" s="14">
        <v>2.180031821941801</v>
      </c>
      <c r="J830">
        <f t="shared" si="72"/>
        <v>3.0761508874925645</v>
      </c>
      <c r="K830" s="21">
        <v>45.77605487340125</v>
      </c>
      <c r="N830" s="15">
        <v>38254</v>
      </c>
      <c r="O830" s="15">
        <v>38337</v>
      </c>
    </row>
    <row r="831" spans="1:15" ht="12.75">
      <c r="A831" s="14" t="s">
        <v>58</v>
      </c>
      <c r="B831" s="13" t="s">
        <v>55</v>
      </c>
      <c r="D831" s="14">
        <v>0.8553113095238096</v>
      </c>
      <c r="F831" s="14">
        <v>68</v>
      </c>
      <c r="G831" s="14">
        <v>0.0125781074929972</v>
      </c>
      <c r="I831" s="14">
        <v>1.8999292054174457</v>
      </c>
      <c r="J831">
        <f t="shared" si="72"/>
        <v>2.5718016890987516</v>
      </c>
      <c r="K831" s="21">
        <v>38.27085846873141</v>
      </c>
      <c r="N831" s="15">
        <v>38254</v>
      </c>
      <c r="O831" s="15">
        <v>38337</v>
      </c>
    </row>
    <row r="832" spans="1:15" ht="12.75">
      <c r="A832" s="14" t="s">
        <v>58</v>
      </c>
      <c r="B832" s="13" t="s">
        <v>55</v>
      </c>
      <c r="D832" s="14">
        <v>0.8530841269841268</v>
      </c>
      <c r="F832" s="13">
        <v>68</v>
      </c>
      <c r="G832" s="14">
        <v>0.012545354808590101</v>
      </c>
      <c r="I832" s="14">
        <v>1.8124580208436247</v>
      </c>
      <c r="J832">
        <f t="shared" si="72"/>
        <v>3.351430296326592</v>
      </c>
      <c r="K832" s="21">
        <v>49.872474647717134</v>
      </c>
      <c r="N832" s="15">
        <v>38254</v>
      </c>
      <c r="O832" s="15">
        <v>38337</v>
      </c>
    </row>
    <row r="833" spans="1:15" ht="12.75">
      <c r="A833" s="14" t="s">
        <v>58</v>
      </c>
      <c r="B833" s="13" t="s">
        <v>55</v>
      </c>
      <c r="D833" s="14">
        <v>0.8602016666666666</v>
      </c>
      <c r="F833" s="14">
        <v>68</v>
      </c>
      <c r="G833" s="14">
        <v>0.01265002450980392</v>
      </c>
      <c r="I833" s="14">
        <v>1.500274712522901</v>
      </c>
      <c r="J833">
        <f t="shared" si="72"/>
        <v>3.35494760113028</v>
      </c>
      <c r="K833" s="21">
        <v>49.924815493010115</v>
      </c>
      <c r="N833" s="15">
        <v>38254</v>
      </c>
      <c r="O833" s="15">
        <v>38337</v>
      </c>
    </row>
    <row r="834" spans="1:15" ht="12.75">
      <c r="A834" s="14" t="s">
        <v>58</v>
      </c>
      <c r="B834" s="13" t="s">
        <v>55</v>
      </c>
      <c r="D834" s="14">
        <v>0.5568098039215686</v>
      </c>
      <c r="F834" s="14">
        <v>84</v>
      </c>
      <c r="G834" s="14">
        <v>0.006628688141923436</v>
      </c>
      <c r="I834" s="14">
        <v>5.944727885453642</v>
      </c>
      <c r="J834">
        <f t="shared" si="72"/>
        <v>1.3867392240481862</v>
      </c>
      <c r="K834" s="21">
        <v>20.63600035785991</v>
      </c>
      <c r="N834" s="15">
        <v>38254</v>
      </c>
      <c r="O834" s="15">
        <v>38373</v>
      </c>
    </row>
    <row r="835" spans="1:15" ht="12.75">
      <c r="A835" s="14" t="s">
        <v>58</v>
      </c>
      <c r="B835" s="13" t="s">
        <v>55</v>
      </c>
      <c r="D835" s="14">
        <v>0.6288620697167756</v>
      </c>
      <c r="F835" s="13">
        <v>84</v>
      </c>
      <c r="G835" s="14">
        <v>0.007486453210913995</v>
      </c>
      <c r="I835" s="14">
        <v>4.460585727412751</v>
      </c>
      <c r="J835">
        <f t="shared" si="72"/>
        <v>1.5436178204937543</v>
      </c>
      <c r="K835" s="21">
        <v>22.970503281157058</v>
      </c>
      <c r="N835" s="15">
        <v>38254</v>
      </c>
      <c r="O835" s="15">
        <v>38373</v>
      </c>
    </row>
    <row r="836" spans="1:15" ht="12.75">
      <c r="A836" s="14" t="s">
        <v>58</v>
      </c>
      <c r="B836" s="13" t="s">
        <v>55</v>
      </c>
      <c r="D836" s="14">
        <v>0.6482070833333334</v>
      </c>
      <c r="F836" s="14">
        <v>84</v>
      </c>
      <c r="G836" s="14">
        <v>0.0077167509920634935</v>
      </c>
      <c r="I836" s="14">
        <v>3.9275052061771825</v>
      </c>
      <c r="J836">
        <f t="shared" si="72"/>
        <v>2.0930202639797746</v>
      </c>
      <c r="K836" s="21">
        <v>31.146134880651402</v>
      </c>
      <c r="N836" s="15">
        <v>38254</v>
      </c>
      <c r="O836" s="15">
        <v>38373</v>
      </c>
    </row>
    <row r="837" spans="1:15" ht="12.75">
      <c r="A837" s="14" t="s">
        <v>58</v>
      </c>
      <c r="B837" s="13" t="s">
        <v>55</v>
      </c>
      <c r="D837" s="14">
        <v>0.690486274509804</v>
      </c>
      <c r="F837" s="13">
        <v>84</v>
      </c>
      <c r="G837" s="14">
        <v>0.008220074696545286</v>
      </c>
      <c r="I837" s="14">
        <v>3.6787256110964406</v>
      </c>
      <c r="J837">
        <f t="shared" si="72"/>
        <v>3.0761508874925645</v>
      </c>
      <c r="K837" s="21">
        <v>45.77605487340125</v>
      </c>
      <c r="N837" s="15">
        <v>38254</v>
      </c>
      <c r="O837" s="15">
        <v>38373</v>
      </c>
    </row>
    <row r="838" spans="1:15" ht="12.75">
      <c r="A838" s="14" t="s">
        <v>58</v>
      </c>
      <c r="B838" s="13" t="s">
        <v>55</v>
      </c>
      <c r="D838" s="14">
        <v>0.7095919444444445</v>
      </c>
      <c r="F838" s="14">
        <v>84</v>
      </c>
      <c r="G838" s="14">
        <v>0.008447523148148148</v>
      </c>
      <c r="I838" s="14">
        <v>3.1838873155422953</v>
      </c>
      <c r="J838">
        <f t="shared" si="72"/>
        <v>2.5718016890987516</v>
      </c>
      <c r="K838" s="21">
        <v>38.27085846873141</v>
      </c>
      <c r="N838" s="15">
        <v>38254</v>
      </c>
      <c r="O838" s="15">
        <v>38373</v>
      </c>
    </row>
    <row r="839" spans="1:15" ht="12.75">
      <c r="A839" s="14" t="s">
        <v>58</v>
      </c>
      <c r="B839" s="13" t="s">
        <v>55</v>
      </c>
      <c r="D839" s="14">
        <v>0.7389459694989107</v>
      </c>
      <c r="F839" s="13">
        <v>84</v>
      </c>
      <c r="G839" s="14">
        <v>0.008796975827367983</v>
      </c>
      <c r="I839" s="14">
        <v>3.199399475817033</v>
      </c>
      <c r="J839">
        <f t="shared" si="72"/>
        <v>3.351430296326592</v>
      </c>
      <c r="K839" s="21">
        <v>49.872474647717134</v>
      </c>
      <c r="N839" s="15">
        <v>38254</v>
      </c>
      <c r="O839" s="15">
        <v>38373</v>
      </c>
    </row>
    <row r="840" spans="1:15" ht="12.75">
      <c r="A840" s="14" t="s">
        <v>58</v>
      </c>
      <c r="B840" s="13" t="s">
        <v>55</v>
      </c>
      <c r="D840" s="14">
        <v>0.7579629629629631</v>
      </c>
      <c r="F840" s="14">
        <v>84</v>
      </c>
      <c r="G840" s="14">
        <v>0.00902336860670194</v>
      </c>
      <c r="I840" s="14">
        <v>2.9383547258635385</v>
      </c>
      <c r="J840">
        <f aca="true" t="shared" si="73" ref="J840:J903">K840*60*1.12/1000</f>
        <v>3.35494760113028</v>
      </c>
      <c r="K840" s="21">
        <v>49.924815493010115</v>
      </c>
      <c r="N840" s="15">
        <v>38254</v>
      </c>
      <c r="O840" s="15">
        <v>38373</v>
      </c>
    </row>
    <row r="841" spans="1:15" ht="12.75">
      <c r="A841" s="14" t="s">
        <v>58</v>
      </c>
      <c r="B841" s="13" t="s">
        <v>55</v>
      </c>
      <c r="D841" s="14">
        <v>0.5025637566137567</v>
      </c>
      <c r="F841" s="13">
        <v>99</v>
      </c>
      <c r="G841" s="14">
        <v>0.005076401581957139</v>
      </c>
      <c r="I841" s="14">
        <v>6.897508024901474</v>
      </c>
      <c r="J841">
        <f t="shared" si="73"/>
        <v>1.3867392240481862</v>
      </c>
      <c r="K841" s="21">
        <v>20.63600035785991</v>
      </c>
      <c r="N841" s="15">
        <v>38254</v>
      </c>
      <c r="O841" s="15">
        <v>38401</v>
      </c>
    </row>
    <row r="842" spans="1:15" ht="12.75">
      <c r="A842" s="14" t="s">
        <v>58</v>
      </c>
      <c r="B842" s="13" t="s">
        <v>55</v>
      </c>
      <c r="D842" s="14">
        <v>0.5901754449472096</v>
      </c>
      <c r="F842" s="14">
        <v>99</v>
      </c>
      <c r="G842" s="14">
        <v>0.0059613681307798955</v>
      </c>
      <c r="I842" s="14">
        <v>6.013951363335187</v>
      </c>
      <c r="J842">
        <f t="shared" si="73"/>
        <v>1.5436178204937543</v>
      </c>
      <c r="K842" s="21">
        <v>22.970503281157058</v>
      </c>
      <c r="N842" s="15">
        <v>38254</v>
      </c>
      <c r="O842" s="15">
        <v>38401</v>
      </c>
    </row>
    <row r="843" spans="1:15" ht="12.75">
      <c r="A843" s="14" t="s">
        <v>58</v>
      </c>
      <c r="B843" s="13" t="s">
        <v>55</v>
      </c>
      <c r="D843" s="14">
        <v>0.5974912927350428</v>
      </c>
      <c r="F843" s="13">
        <v>99</v>
      </c>
      <c r="G843" s="14">
        <v>0.0060352655831822505</v>
      </c>
      <c r="I843" s="14">
        <v>6.0903626148850565</v>
      </c>
      <c r="J843">
        <f t="shared" si="73"/>
        <v>2.0930202639797746</v>
      </c>
      <c r="K843" s="21">
        <v>31.146134880651402</v>
      </c>
      <c r="N843" s="15">
        <v>38254</v>
      </c>
      <c r="O843" s="15">
        <v>38401</v>
      </c>
    </row>
    <row r="844" spans="1:15" ht="12.75">
      <c r="A844" s="14" t="s">
        <v>58</v>
      </c>
      <c r="B844" s="13" t="s">
        <v>55</v>
      </c>
      <c r="D844" s="14">
        <v>0.6643711484593838</v>
      </c>
      <c r="F844" s="14">
        <v>99</v>
      </c>
      <c r="G844" s="14">
        <v>0.006710819681407918</v>
      </c>
      <c r="I844" s="14">
        <v>7.115660020947455</v>
      </c>
      <c r="J844">
        <f t="shared" si="73"/>
        <v>3.0761508874925645</v>
      </c>
      <c r="K844" s="21">
        <v>45.77605487340125</v>
      </c>
      <c r="N844" s="15">
        <v>38254</v>
      </c>
      <c r="O844" s="15">
        <v>38401</v>
      </c>
    </row>
    <row r="845" spans="1:15" ht="12.75">
      <c r="A845" s="14" t="s">
        <v>58</v>
      </c>
      <c r="B845" s="13" t="s">
        <v>55</v>
      </c>
      <c r="D845" s="14">
        <v>0.7082400198412699</v>
      </c>
      <c r="F845" s="13">
        <v>99</v>
      </c>
      <c r="G845" s="14">
        <v>0.007153939594356262</v>
      </c>
      <c r="I845" s="14">
        <v>3.6151908437610705</v>
      </c>
      <c r="J845">
        <f t="shared" si="73"/>
        <v>2.5718016890987516</v>
      </c>
      <c r="K845" s="21">
        <v>38.27085846873141</v>
      </c>
      <c r="N845" s="15">
        <v>38254</v>
      </c>
      <c r="O845" s="15">
        <v>38401</v>
      </c>
    </row>
    <row r="846" spans="1:15" ht="12.75">
      <c r="A846" s="14" t="s">
        <v>58</v>
      </c>
      <c r="B846" s="13" t="s">
        <v>55</v>
      </c>
      <c r="D846" s="14">
        <v>0.7753050108932463</v>
      </c>
      <c r="F846" s="14">
        <v>99</v>
      </c>
      <c r="G846" s="14">
        <v>0.007831363746396428</v>
      </c>
      <c r="I846" s="14">
        <v>3.00664589331441</v>
      </c>
      <c r="J846">
        <f t="shared" si="73"/>
        <v>3.351430296326592</v>
      </c>
      <c r="K846" s="21">
        <v>49.872474647717134</v>
      </c>
      <c r="N846" s="15">
        <v>38254</v>
      </c>
      <c r="O846" s="15">
        <v>38401</v>
      </c>
    </row>
    <row r="847" spans="1:15" ht="12.75">
      <c r="A847" s="14" t="s">
        <v>58</v>
      </c>
      <c r="B847" s="13" t="s">
        <v>55</v>
      </c>
      <c r="D847" s="14">
        <v>0.7903937254901962</v>
      </c>
      <c r="F847" s="13">
        <v>99</v>
      </c>
      <c r="G847" s="14">
        <v>0.007983775004951477</v>
      </c>
      <c r="I847" s="14">
        <v>2.8612727076602824</v>
      </c>
      <c r="J847">
        <f t="shared" si="73"/>
        <v>3.35494760113028</v>
      </c>
      <c r="K847" s="21">
        <v>49.924815493010115</v>
      </c>
      <c r="N847" s="15">
        <v>38254</v>
      </c>
      <c r="O847" s="15">
        <v>38401</v>
      </c>
    </row>
    <row r="848" spans="1:15" ht="12.75">
      <c r="A848" s="14" t="s">
        <v>58</v>
      </c>
      <c r="B848" s="13" t="s">
        <v>55</v>
      </c>
      <c r="D848" s="14">
        <v>0.44154705882352946</v>
      </c>
      <c r="F848" s="14">
        <v>116</v>
      </c>
      <c r="G848" s="13">
        <v>0.0038064401622718057</v>
      </c>
      <c r="I848" s="14">
        <v>9.54956391345396</v>
      </c>
      <c r="J848">
        <f t="shared" si="73"/>
        <v>1.3867392240481862</v>
      </c>
      <c r="K848" s="21">
        <v>20.63600035785991</v>
      </c>
      <c r="N848" s="15">
        <v>38254</v>
      </c>
      <c r="O848" s="15">
        <v>38420</v>
      </c>
    </row>
    <row r="849" spans="1:15" ht="12.75">
      <c r="A849" s="14" t="s">
        <v>58</v>
      </c>
      <c r="B849" s="13" t="s">
        <v>55</v>
      </c>
      <c r="D849" s="14">
        <v>0.5317686790505677</v>
      </c>
      <c r="F849" s="13">
        <v>116</v>
      </c>
      <c r="G849" s="13">
        <v>0.0045842127504359285</v>
      </c>
      <c r="I849" s="14">
        <v>6.53412032244885</v>
      </c>
      <c r="J849">
        <f t="shared" si="73"/>
        <v>1.5436178204937543</v>
      </c>
      <c r="K849" s="21">
        <v>22.970503281157058</v>
      </c>
      <c r="N849" s="15">
        <v>38254</v>
      </c>
      <c r="O849" s="15">
        <v>38420</v>
      </c>
    </row>
    <row r="850" spans="1:15" ht="12.75">
      <c r="A850" s="14" t="s">
        <v>58</v>
      </c>
      <c r="B850" s="13" t="s">
        <v>55</v>
      </c>
      <c r="D850" s="14">
        <v>0.5628045833333334</v>
      </c>
      <c r="F850" s="14">
        <v>116</v>
      </c>
      <c r="G850" s="13">
        <v>0.004851763649425288</v>
      </c>
      <c r="I850" s="14">
        <v>8.238905811879606</v>
      </c>
      <c r="J850">
        <f t="shared" si="73"/>
        <v>2.0930202639797746</v>
      </c>
      <c r="K850" s="21">
        <v>31.146134880651402</v>
      </c>
      <c r="N850" s="15">
        <v>38254</v>
      </c>
      <c r="O850" s="15">
        <v>38420</v>
      </c>
    </row>
    <row r="851" spans="1:15" ht="12.75">
      <c r="A851" s="14" t="s">
        <v>58</v>
      </c>
      <c r="B851" s="13" t="s">
        <v>55</v>
      </c>
      <c r="D851" s="14">
        <v>0.6400417397660818</v>
      </c>
      <c r="F851" s="13">
        <v>116</v>
      </c>
      <c r="G851" s="13">
        <v>0.005517601204880015</v>
      </c>
      <c r="I851" s="14">
        <v>7.768203815866944</v>
      </c>
      <c r="J851">
        <f t="shared" si="73"/>
        <v>3.0761508874925645</v>
      </c>
      <c r="K851" s="21">
        <v>45.77605487340125</v>
      </c>
      <c r="N851" s="15">
        <v>38254</v>
      </c>
      <c r="O851" s="15">
        <v>38420</v>
      </c>
    </row>
    <row r="852" spans="1:15" ht="12.75">
      <c r="A852" s="14" t="s">
        <v>58</v>
      </c>
      <c r="B852" s="13" t="s">
        <v>55</v>
      </c>
      <c r="D852" s="14">
        <v>0.678742415577342</v>
      </c>
      <c r="F852" s="14">
        <v>116</v>
      </c>
      <c r="G852" s="13">
        <v>0.005851227720494328</v>
      </c>
      <c r="I852" s="14">
        <v>5.218776714792162</v>
      </c>
      <c r="J852">
        <f t="shared" si="73"/>
        <v>2.5718016890987516</v>
      </c>
      <c r="K852" s="21">
        <v>38.27085846873141</v>
      </c>
      <c r="N852" s="15">
        <v>38254</v>
      </c>
      <c r="O852" s="15">
        <v>38420</v>
      </c>
    </row>
    <row r="853" spans="1:15" ht="12.75">
      <c r="A853" s="14" t="s">
        <v>58</v>
      </c>
      <c r="B853" s="13" t="s">
        <v>55</v>
      </c>
      <c r="D853" s="14">
        <v>0.7672777777777778</v>
      </c>
      <c r="F853" s="13">
        <v>116</v>
      </c>
      <c r="G853" s="13">
        <v>0.006614463601532568</v>
      </c>
      <c r="I853" s="14">
        <v>4.089621374699423</v>
      </c>
      <c r="J853">
        <f t="shared" si="73"/>
        <v>3.351430296326592</v>
      </c>
      <c r="K853" s="21">
        <v>49.872474647717134</v>
      </c>
      <c r="N853" s="15">
        <v>38254</v>
      </c>
      <c r="O853" s="15">
        <v>38420</v>
      </c>
    </row>
    <row r="854" spans="1:15" ht="12.75">
      <c r="A854" s="14" t="s">
        <v>58</v>
      </c>
      <c r="B854" s="13" t="s">
        <v>55</v>
      </c>
      <c r="D854" s="14">
        <v>0.7889116557734205</v>
      </c>
      <c r="F854" s="14">
        <v>116</v>
      </c>
      <c r="G854" s="13">
        <v>0.006800962549770867</v>
      </c>
      <c r="I854" s="14">
        <v>3.774716611769731</v>
      </c>
      <c r="J854">
        <f t="shared" si="73"/>
        <v>3.35494760113028</v>
      </c>
      <c r="K854" s="21">
        <v>49.924815493010115</v>
      </c>
      <c r="N854" s="15">
        <v>38254</v>
      </c>
      <c r="O854" s="15">
        <v>38420</v>
      </c>
    </row>
    <row r="855" spans="1:15" ht="12.75">
      <c r="A855" s="14" t="s">
        <v>58</v>
      </c>
      <c r="B855" s="13" t="s">
        <v>55</v>
      </c>
      <c r="D855" s="14">
        <v>0.47703125</v>
      </c>
      <c r="F855" s="14">
        <v>132</v>
      </c>
      <c r="G855" s="14">
        <v>0.003613873106060606</v>
      </c>
      <c r="I855" s="14">
        <v>6.590186250602964</v>
      </c>
      <c r="J855">
        <f t="shared" si="73"/>
        <v>1.3867392240481862</v>
      </c>
      <c r="K855" s="21">
        <v>20.63600035785991</v>
      </c>
      <c r="N855" s="15">
        <v>38254</v>
      </c>
      <c r="O855" s="15">
        <v>38436</v>
      </c>
    </row>
    <row r="856" spans="1:15" ht="12.75">
      <c r="A856" s="14" t="s">
        <v>58</v>
      </c>
      <c r="B856" s="13" t="s">
        <v>55</v>
      </c>
      <c r="D856" s="14">
        <v>0.571885</v>
      </c>
      <c r="F856" s="13">
        <v>132</v>
      </c>
      <c r="G856" s="14">
        <v>0.004332462121212121</v>
      </c>
      <c r="I856" s="14">
        <v>7.015501621276873</v>
      </c>
      <c r="J856">
        <f t="shared" si="73"/>
        <v>1.5436178204937543</v>
      </c>
      <c r="K856" s="21">
        <v>22.970503281157058</v>
      </c>
      <c r="N856" s="15">
        <v>38254</v>
      </c>
      <c r="O856" s="15">
        <v>38436</v>
      </c>
    </row>
    <row r="857" spans="1:15" ht="12.75">
      <c r="A857" s="14" t="s">
        <v>58</v>
      </c>
      <c r="B857" s="13" t="s">
        <v>55</v>
      </c>
      <c r="D857" s="14">
        <v>0.5911751448306596</v>
      </c>
      <c r="F857" s="14">
        <v>132</v>
      </c>
      <c r="G857" s="14">
        <v>0.004478599582050451</v>
      </c>
      <c r="I857" s="14">
        <v>5.0911801886978845</v>
      </c>
      <c r="J857">
        <f t="shared" si="73"/>
        <v>2.0930202639797746</v>
      </c>
      <c r="K857" s="21">
        <v>31.146134880651402</v>
      </c>
      <c r="N857" s="15">
        <v>38254</v>
      </c>
      <c r="O857" s="15">
        <v>38436</v>
      </c>
    </row>
    <row r="858" spans="1:15" ht="12.75">
      <c r="A858" s="14" t="s">
        <v>58</v>
      </c>
      <c r="B858" s="13" t="s">
        <v>55</v>
      </c>
      <c r="D858" s="14">
        <v>0.6787281798245615</v>
      </c>
      <c r="F858" s="13">
        <v>132</v>
      </c>
      <c r="G858" s="14">
        <v>0.005141880150186072</v>
      </c>
      <c r="I858" s="14">
        <v>7.876981836540487</v>
      </c>
      <c r="J858">
        <f t="shared" si="73"/>
        <v>3.0761508874925645</v>
      </c>
      <c r="K858" s="21">
        <v>45.77605487340125</v>
      </c>
      <c r="N858" s="15">
        <v>38254</v>
      </c>
      <c r="O858" s="15">
        <v>38436</v>
      </c>
    </row>
    <row r="859" spans="1:15" ht="12.75">
      <c r="A859" s="14" t="s">
        <v>58</v>
      </c>
      <c r="B859" s="13" t="s">
        <v>55</v>
      </c>
      <c r="D859" s="14">
        <v>0.6911204761904761</v>
      </c>
      <c r="F859" s="14">
        <v>132</v>
      </c>
      <c r="G859" s="14">
        <v>0.0052357611832611825</v>
      </c>
      <c r="I859" s="14">
        <v>4.794472559608814</v>
      </c>
      <c r="J859">
        <f t="shared" si="73"/>
        <v>2.5718016890987516</v>
      </c>
      <c r="K859" s="21">
        <v>38.27085846873141</v>
      </c>
      <c r="N859" s="15">
        <v>38254</v>
      </c>
      <c r="O859" s="15">
        <v>38436</v>
      </c>
    </row>
    <row r="860" spans="1:15" ht="12.75">
      <c r="A860" s="14" t="s">
        <v>58</v>
      </c>
      <c r="B860" s="13" t="s">
        <v>55</v>
      </c>
      <c r="D860" s="14">
        <v>0.7854592857142858</v>
      </c>
      <c r="F860" s="13">
        <v>132</v>
      </c>
      <c r="G860" s="14">
        <v>0.0059504491341991345</v>
      </c>
      <c r="I860" s="14">
        <v>4.515992408998755</v>
      </c>
      <c r="J860">
        <f t="shared" si="73"/>
        <v>3.351430296326592</v>
      </c>
      <c r="K860" s="21">
        <v>49.872474647717134</v>
      </c>
      <c r="N860" s="15">
        <v>38254</v>
      </c>
      <c r="O860" s="15">
        <v>38436</v>
      </c>
    </row>
    <row r="861" spans="1:15" ht="12.75">
      <c r="A861" s="14" t="s">
        <v>58</v>
      </c>
      <c r="B861" s="13" t="s">
        <v>55</v>
      </c>
      <c r="D861" s="14">
        <v>0.8249561487050959</v>
      </c>
      <c r="F861" s="14">
        <v>132</v>
      </c>
      <c r="G861" s="14">
        <v>0.006249667793220424</v>
      </c>
      <c r="I861" s="14">
        <v>3.226711910422315</v>
      </c>
      <c r="J861">
        <f t="shared" si="73"/>
        <v>3.35494760113028</v>
      </c>
      <c r="K861" s="21">
        <v>49.924815493010115</v>
      </c>
      <c r="N861" s="15">
        <v>38254</v>
      </c>
      <c r="O861" s="15">
        <v>38436</v>
      </c>
    </row>
    <row r="862" spans="1:15" ht="12.75">
      <c r="A862" s="14" t="s">
        <v>58</v>
      </c>
      <c r="B862" s="13" t="s">
        <v>55</v>
      </c>
      <c r="D862" s="14">
        <v>0.37335169590643275</v>
      </c>
      <c r="F862" s="14">
        <v>151</v>
      </c>
      <c r="G862" s="14">
        <v>0.0024725277874598195</v>
      </c>
      <c r="I862" s="14">
        <v>11.601048703423908</v>
      </c>
      <c r="J862">
        <f t="shared" si="73"/>
        <v>1.3867392240481862</v>
      </c>
      <c r="K862" s="21">
        <v>20.63600035785991</v>
      </c>
      <c r="N862" s="15">
        <v>38254</v>
      </c>
      <c r="O862" s="15">
        <v>38455</v>
      </c>
    </row>
    <row r="863" spans="1:15" ht="12.75">
      <c r="A863" s="14" t="s">
        <v>58</v>
      </c>
      <c r="B863" s="13" t="s">
        <v>55</v>
      </c>
      <c r="D863" s="14">
        <v>0.4773983660130719</v>
      </c>
      <c r="F863" s="13">
        <v>151</v>
      </c>
      <c r="G863" s="14">
        <v>0.003161578582868026</v>
      </c>
      <c r="I863" s="14">
        <v>10.786407271256797</v>
      </c>
      <c r="J863">
        <f t="shared" si="73"/>
        <v>1.5436178204937543</v>
      </c>
      <c r="K863" s="21">
        <v>22.970503281157058</v>
      </c>
      <c r="N863" s="15">
        <v>38254</v>
      </c>
      <c r="O863" s="15">
        <v>38455</v>
      </c>
    </row>
    <row r="864" spans="1:15" ht="12.75">
      <c r="A864" s="14" t="s">
        <v>58</v>
      </c>
      <c r="B864" s="13" t="s">
        <v>55</v>
      </c>
      <c r="D864" s="14">
        <v>0.5332574735449734</v>
      </c>
      <c r="F864" s="14">
        <v>151</v>
      </c>
      <c r="G864" s="14">
        <v>0.003531506447317705</v>
      </c>
      <c r="I864" s="14">
        <v>8.568273962964371</v>
      </c>
      <c r="J864">
        <f t="shared" si="73"/>
        <v>2.0930202639797746</v>
      </c>
      <c r="K864" s="21">
        <v>31.146134880651402</v>
      </c>
      <c r="N864" s="15">
        <v>38254</v>
      </c>
      <c r="O864" s="15">
        <v>38455</v>
      </c>
    </row>
    <row r="865" spans="1:15" ht="12.75">
      <c r="A865" s="14" t="s">
        <v>58</v>
      </c>
      <c r="B865" s="13" t="s">
        <v>55</v>
      </c>
      <c r="D865" s="14">
        <v>0.6180450228832952</v>
      </c>
      <c r="F865" s="13">
        <v>151</v>
      </c>
      <c r="G865" s="14">
        <v>0.004093013396578114</v>
      </c>
      <c r="I865" s="14">
        <v>11.260170239075725</v>
      </c>
      <c r="J865">
        <f t="shared" si="73"/>
        <v>3.0761508874925645</v>
      </c>
      <c r="K865" s="21">
        <v>45.77605487340125</v>
      </c>
      <c r="N865" s="15">
        <v>38254</v>
      </c>
      <c r="O865" s="15">
        <v>38455</v>
      </c>
    </row>
    <row r="866" spans="1:15" ht="12.75">
      <c r="A866" s="14" t="s">
        <v>58</v>
      </c>
      <c r="B866" s="13" t="s">
        <v>55</v>
      </c>
      <c r="D866" s="14">
        <v>0.6992226960784315</v>
      </c>
      <c r="F866" s="14">
        <v>151</v>
      </c>
      <c r="G866" s="14">
        <v>0.004630613881314116</v>
      </c>
      <c r="I866" s="14">
        <v>6.755846039645911</v>
      </c>
      <c r="J866">
        <f t="shared" si="73"/>
        <v>2.5718016890987516</v>
      </c>
      <c r="K866" s="21">
        <v>38.27085846873141</v>
      </c>
      <c r="N866" s="15">
        <v>38254</v>
      </c>
      <c r="O866" s="15">
        <v>38455</v>
      </c>
    </row>
    <row r="867" spans="1:15" ht="12.75">
      <c r="A867" s="14" t="s">
        <v>58</v>
      </c>
      <c r="B867" s="13" t="s">
        <v>55</v>
      </c>
      <c r="D867" s="14">
        <v>0.7862891898864808</v>
      </c>
      <c r="F867" s="13">
        <v>151</v>
      </c>
      <c r="G867" s="14">
        <v>0.005207213178056164</v>
      </c>
      <c r="I867" s="14">
        <v>4.888965798650013</v>
      </c>
      <c r="J867">
        <f t="shared" si="73"/>
        <v>3.351430296326592</v>
      </c>
      <c r="K867" s="21">
        <v>49.872474647717134</v>
      </c>
      <c r="N867" s="15">
        <v>38254</v>
      </c>
      <c r="O867" s="15">
        <v>38455</v>
      </c>
    </row>
    <row r="868" spans="1:15" ht="12.75">
      <c r="A868" s="14" t="s">
        <v>58</v>
      </c>
      <c r="B868" s="13" t="s">
        <v>55</v>
      </c>
      <c r="D868" s="14">
        <v>0.8187044444444446</v>
      </c>
      <c r="F868" s="14">
        <v>151</v>
      </c>
      <c r="G868" s="14">
        <v>0.00542188373804268</v>
      </c>
      <c r="I868" s="14">
        <v>2.527915001167091</v>
      </c>
      <c r="J868">
        <f t="shared" si="73"/>
        <v>3.35494760113028</v>
      </c>
      <c r="K868" s="21">
        <v>49.924815493010115</v>
      </c>
      <c r="N868" s="15">
        <v>38254</v>
      </c>
      <c r="O868" s="15">
        <v>38455</v>
      </c>
    </row>
    <row r="869" spans="1:15" ht="12.75">
      <c r="A869" s="14" t="s">
        <v>58</v>
      </c>
      <c r="B869" s="13" t="s">
        <v>55</v>
      </c>
      <c r="D869" s="14">
        <v>0.7566935897435897</v>
      </c>
      <c r="F869" s="13">
        <v>68</v>
      </c>
      <c r="G869" s="14">
        <v>0.011127846907993967</v>
      </c>
      <c r="I869" s="14">
        <v>3.4363162210614373</v>
      </c>
      <c r="J869">
        <f t="shared" si="73"/>
        <v>2.2690753989440813</v>
      </c>
      <c r="K869" s="21">
        <v>33.7660029604774</v>
      </c>
      <c r="N869" s="15">
        <v>38254</v>
      </c>
      <c r="O869" s="15">
        <v>38337</v>
      </c>
    </row>
    <row r="870" spans="1:15" ht="12.75">
      <c r="A870" s="14" t="s">
        <v>58</v>
      </c>
      <c r="B870" s="13" t="s">
        <v>55</v>
      </c>
      <c r="D870" s="14">
        <v>0.7863896825396824</v>
      </c>
      <c r="F870" s="14">
        <v>68</v>
      </c>
      <c r="G870" s="14">
        <v>0.01156455415499533</v>
      </c>
      <c r="I870" s="14">
        <v>3.719050107254715</v>
      </c>
      <c r="J870">
        <f t="shared" si="73"/>
        <v>1.797949284280191</v>
      </c>
      <c r="K870" s="21">
        <v>26.755197682740935</v>
      </c>
      <c r="N870" s="15">
        <v>38254</v>
      </c>
      <c r="O870" s="15">
        <v>38337</v>
      </c>
    </row>
    <row r="871" spans="1:15" ht="12.75">
      <c r="A871" s="14" t="s">
        <v>58</v>
      </c>
      <c r="B871" s="13" t="s">
        <v>55</v>
      </c>
      <c r="D871" s="14">
        <v>0.8065726984126984</v>
      </c>
      <c r="F871" s="13">
        <v>68</v>
      </c>
      <c r="G871" s="14">
        <v>0.011861363211951447</v>
      </c>
      <c r="I871" s="14">
        <v>3.8500079329258763</v>
      </c>
      <c r="J871">
        <f t="shared" si="73"/>
        <v>2.1791616377900067</v>
      </c>
      <c r="K871" s="21">
        <v>32.428000562351286</v>
      </c>
      <c r="N871" s="15">
        <v>38254</v>
      </c>
      <c r="O871" s="15">
        <v>38337</v>
      </c>
    </row>
    <row r="872" spans="1:15" ht="12.75">
      <c r="A872" s="14" t="s">
        <v>58</v>
      </c>
      <c r="B872" s="13" t="s">
        <v>55</v>
      </c>
      <c r="D872" s="14">
        <v>0.8376028159340659</v>
      </c>
      <c r="F872" s="14">
        <v>68</v>
      </c>
      <c r="G872" s="14">
        <v>0.012317688469618617</v>
      </c>
      <c r="I872" s="14">
        <v>2.4032031503434275</v>
      </c>
      <c r="J872">
        <f t="shared" si="73"/>
        <v>2.6127537737953603</v>
      </c>
      <c r="K872" s="21">
        <v>38.880264491002386</v>
      </c>
      <c r="N872" s="15">
        <v>38254</v>
      </c>
      <c r="O872" s="15">
        <v>38337</v>
      </c>
    </row>
    <row r="873" spans="1:15" ht="12.75">
      <c r="A873" s="14" t="s">
        <v>58</v>
      </c>
      <c r="B873" s="13" t="s">
        <v>55</v>
      </c>
      <c r="D873" s="14">
        <v>0.8285666666666667</v>
      </c>
      <c r="F873" s="13">
        <v>68</v>
      </c>
      <c r="G873" s="14">
        <v>0.012184803921568628</v>
      </c>
      <c r="I873" s="14">
        <v>3.5998096093429353</v>
      </c>
      <c r="J873">
        <f t="shared" si="73"/>
        <v>3.1266232194378345</v>
      </c>
      <c r="K873" s="21">
        <v>46.52713124163444</v>
      </c>
      <c r="N873" s="15">
        <v>38254</v>
      </c>
      <c r="O873" s="15">
        <v>38337</v>
      </c>
    </row>
    <row r="874" spans="1:15" ht="12.75">
      <c r="A874" s="14" t="s">
        <v>58</v>
      </c>
      <c r="B874" s="13" t="s">
        <v>55</v>
      </c>
      <c r="D874" s="14">
        <v>0.8477950000000001</v>
      </c>
      <c r="F874" s="14">
        <v>68</v>
      </c>
      <c r="G874" s="14">
        <v>0.012467573529411765</v>
      </c>
      <c r="I874" s="14">
        <v>2.0372303647377703</v>
      </c>
      <c r="J874">
        <f t="shared" si="73"/>
        <v>3.434286773869721</v>
      </c>
      <c r="K874" s="21">
        <v>51.10545794448989</v>
      </c>
      <c r="N874" s="15">
        <v>38254</v>
      </c>
      <c r="O874" s="15">
        <v>38337</v>
      </c>
    </row>
    <row r="875" spans="1:15" ht="12.75">
      <c r="A875" s="14" t="s">
        <v>58</v>
      </c>
      <c r="B875" s="13" t="s">
        <v>55</v>
      </c>
      <c r="D875" s="14">
        <v>0.8365190476190477</v>
      </c>
      <c r="F875" s="13">
        <v>68</v>
      </c>
      <c r="G875" s="14">
        <v>0.012301750700280114</v>
      </c>
      <c r="I875" s="14">
        <v>3.001690422664152</v>
      </c>
      <c r="J875">
        <f t="shared" si="73"/>
        <v>2.1488153182629395</v>
      </c>
      <c r="K875" s="21">
        <v>31.976418426531833</v>
      </c>
      <c r="N875" s="15">
        <v>38254</v>
      </c>
      <c r="O875" s="15">
        <v>38337</v>
      </c>
    </row>
    <row r="876" spans="1:15" ht="12.75">
      <c r="A876" s="14" t="s">
        <v>58</v>
      </c>
      <c r="B876" s="13" t="s">
        <v>55</v>
      </c>
      <c r="D876" s="14">
        <v>0.6173091911764708</v>
      </c>
      <c r="F876" s="13">
        <v>84</v>
      </c>
      <c r="G876" s="14">
        <v>0.007348918942577033</v>
      </c>
      <c r="I876" s="14">
        <v>4.791831613840132</v>
      </c>
      <c r="J876">
        <f t="shared" si="73"/>
        <v>2.2690753989440813</v>
      </c>
      <c r="K876" s="21">
        <v>33.7660029604774</v>
      </c>
      <c r="N876" s="15">
        <v>38254</v>
      </c>
      <c r="O876" s="15">
        <v>38373</v>
      </c>
    </row>
    <row r="877" spans="1:15" ht="12.75">
      <c r="A877" s="14" t="s">
        <v>58</v>
      </c>
      <c r="B877" s="13" t="s">
        <v>55</v>
      </c>
      <c r="D877" s="14">
        <v>0.6260812499999999</v>
      </c>
      <c r="F877" s="14">
        <v>84</v>
      </c>
      <c r="G877" s="14">
        <v>0.007453348214285714</v>
      </c>
      <c r="I877" s="14">
        <v>4.281297172807864</v>
      </c>
      <c r="J877">
        <f t="shared" si="73"/>
        <v>1.797949284280191</v>
      </c>
      <c r="K877" s="21">
        <v>26.755197682740935</v>
      </c>
      <c r="N877" s="15">
        <v>38254</v>
      </c>
      <c r="O877" s="15">
        <v>38373</v>
      </c>
    </row>
    <row r="878" spans="1:15" ht="12.75">
      <c r="A878" s="14" t="s">
        <v>58</v>
      </c>
      <c r="B878" s="13" t="s">
        <v>55</v>
      </c>
      <c r="D878" s="14">
        <v>0.6952968137254903</v>
      </c>
      <c r="F878" s="13">
        <v>84</v>
      </c>
      <c r="G878" s="14">
        <v>0.008277343020541552</v>
      </c>
      <c r="I878" s="14">
        <v>4.055142161635296</v>
      </c>
      <c r="J878">
        <f t="shared" si="73"/>
        <v>2.1791616377900067</v>
      </c>
      <c r="K878" s="21">
        <v>32.428000562351286</v>
      </c>
      <c r="N878" s="15">
        <v>38254</v>
      </c>
      <c r="O878" s="15">
        <v>38373</v>
      </c>
    </row>
    <row r="879" spans="1:15" ht="12.75">
      <c r="A879" s="14" t="s">
        <v>58</v>
      </c>
      <c r="B879" s="13" t="s">
        <v>55</v>
      </c>
      <c r="D879" s="14">
        <v>0.7250370774976657</v>
      </c>
      <c r="F879" s="14">
        <v>84</v>
      </c>
      <c r="G879" s="14">
        <v>0.008631393779734115</v>
      </c>
      <c r="I879" s="14">
        <v>3.1537728430984395</v>
      </c>
      <c r="J879">
        <f t="shared" si="73"/>
        <v>2.6127537737953603</v>
      </c>
      <c r="K879" s="21">
        <v>38.880264491002386</v>
      </c>
      <c r="N879" s="15">
        <v>38254</v>
      </c>
      <c r="O879" s="15">
        <v>38373</v>
      </c>
    </row>
    <row r="880" spans="1:15" ht="12.75">
      <c r="A880" s="14" t="s">
        <v>58</v>
      </c>
      <c r="B880" s="13" t="s">
        <v>55</v>
      </c>
      <c r="D880" s="14">
        <v>0.7221770833333333</v>
      </c>
      <c r="F880" s="13">
        <v>84</v>
      </c>
      <c r="G880" s="14">
        <v>0.00859734623015873</v>
      </c>
      <c r="I880" s="14">
        <v>4.1733210008532176</v>
      </c>
      <c r="J880">
        <f t="shared" si="73"/>
        <v>3.1266232194378345</v>
      </c>
      <c r="K880" s="21">
        <v>46.52713124163444</v>
      </c>
      <c r="N880" s="15">
        <v>38254</v>
      </c>
      <c r="O880" s="15">
        <v>38373</v>
      </c>
    </row>
    <row r="881" spans="1:15" ht="12.75">
      <c r="A881" s="14" t="s">
        <v>58</v>
      </c>
      <c r="B881" s="13" t="s">
        <v>55</v>
      </c>
      <c r="D881" s="14">
        <v>0.7308390476190475</v>
      </c>
      <c r="F881" s="14">
        <v>84</v>
      </c>
      <c r="G881" s="14">
        <v>0.008700464852607708</v>
      </c>
      <c r="I881" s="14">
        <v>3.0698220466568533</v>
      </c>
      <c r="J881">
        <f t="shared" si="73"/>
        <v>3.434286773869721</v>
      </c>
      <c r="K881" s="21">
        <v>51.10545794448989</v>
      </c>
      <c r="N881" s="15">
        <v>38254</v>
      </c>
      <c r="O881" s="15">
        <v>38373</v>
      </c>
    </row>
    <row r="882" spans="1:15" ht="12.75">
      <c r="A882" s="14" t="s">
        <v>58</v>
      </c>
      <c r="B882" s="13" t="s">
        <v>55</v>
      </c>
      <c r="D882" s="14">
        <v>0.7457761904761905</v>
      </c>
      <c r="F882" s="13">
        <v>84</v>
      </c>
      <c r="G882" s="14">
        <v>0.00887828798185941</v>
      </c>
      <c r="I882" s="14">
        <v>3.4111485490634315</v>
      </c>
      <c r="J882">
        <f t="shared" si="73"/>
        <v>2.1488153182629395</v>
      </c>
      <c r="K882" s="21">
        <v>31.976418426531833</v>
      </c>
      <c r="N882" s="15">
        <v>38254</v>
      </c>
      <c r="O882" s="15">
        <v>38373</v>
      </c>
    </row>
    <row r="883" spans="1:15" ht="12.75">
      <c r="A883" s="14" t="s">
        <v>58</v>
      </c>
      <c r="B883" s="13" t="s">
        <v>55</v>
      </c>
      <c r="D883" s="14">
        <v>0.5886463235294118</v>
      </c>
      <c r="F883" s="14">
        <v>99</v>
      </c>
      <c r="G883" s="14">
        <v>0.005945922459893048</v>
      </c>
      <c r="I883" s="14">
        <v>6.547973285745111</v>
      </c>
      <c r="J883">
        <f t="shared" si="73"/>
        <v>2.2690753989440813</v>
      </c>
      <c r="K883" s="21">
        <v>33.7660029604774</v>
      </c>
      <c r="N883" s="15">
        <v>38254</v>
      </c>
      <c r="O883" s="15">
        <v>38401</v>
      </c>
    </row>
    <row r="884" spans="1:15" ht="12.75">
      <c r="A884" s="14" t="s">
        <v>58</v>
      </c>
      <c r="B884" s="13" t="s">
        <v>55</v>
      </c>
      <c r="D884" s="14">
        <v>0.5915298214285715</v>
      </c>
      <c r="F884" s="13">
        <v>99</v>
      </c>
      <c r="G884" s="14">
        <v>0.005975048701298702</v>
      </c>
      <c r="I884" s="14">
        <v>6.912783281003711</v>
      </c>
      <c r="J884">
        <f t="shared" si="73"/>
        <v>1.797949284280191</v>
      </c>
      <c r="K884" s="21">
        <v>26.755197682740935</v>
      </c>
      <c r="N884" s="15">
        <v>38254</v>
      </c>
      <c r="O884" s="15">
        <v>38401</v>
      </c>
    </row>
    <row r="885" spans="1:15" ht="12.75">
      <c r="A885" s="14" t="s">
        <v>58</v>
      </c>
      <c r="B885" s="13" t="s">
        <v>55</v>
      </c>
      <c r="D885" s="14">
        <v>0.696317731092437</v>
      </c>
      <c r="F885" s="14">
        <v>99</v>
      </c>
      <c r="G885" s="14">
        <v>0.007033512435277141</v>
      </c>
      <c r="I885" s="14">
        <v>3.2166346265653183</v>
      </c>
      <c r="J885">
        <f t="shared" si="73"/>
        <v>2.1791616377900067</v>
      </c>
      <c r="K885" s="21">
        <v>32.428000562351286</v>
      </c>
      <c r="N885" s="15">
        <v>38254</v>
      </c>
      <c r="O885" s="15">
        <v>38401</v>
      </c>
    </row>
    <row r="886" spans="1:15" ht="12.75">
      <c r="A886" s="14" t="s">
        <v>58</v>
      </c>
      <c r="B886" s="13" t="s">
        <v>55</v>
      </c>
      <c r="D886" s="14">
        <v>0.7427630753968254</v>
      </c>
      <c r="F886" s="13">
        <v>99</v>
      </c>
      <c r="G886" s="14">
        <v>0.007502657327240661</v>
      </c>
      <c r="I886" s="14">
        <v>3.7578786200842007</v>
      </c>
      <c r="J886">
        <f t="shared" si="73"/>
        <v>2.6127537737953603</v>
      </c>
      <c r="K886" s="21">
        <v>38.880264491002386</v>
      </c>
      <c r="N886" s="15">
        <v>38254</v>
      </c>
      <c r="O886" s="15">
        <v>38401</v>
      </c>
    </row>
    <row r="887" spans="1:15" ht="12.75">
      <c r="A887" s="14" t="s">
        <v>58</v>
      </c>
      <c r="B887" s="13" t="s">
        <v>55</v>
      </c>
      <c r="D887" s="14">
        <v>0.7593502976190476</v>
      </c>
      <c r="F887" s="14">
        <v>99</v>
      </c>
      <c r="G887" s="14">
        <v>0.007670205026455026</v>
      </c>
      <c r="I887" s="14">
        <v>4.023268559864551</v>
      </c>
      <c r="J887">
        <f t="shared" si="73"/>
        <v>3.1266232194378345</v>
      </c>
      <c r="K887" s="21">
        <v>46.52713124163444</v>
      </c>
      <c r="N887" s="15">
        <v>38254</v>
      </c>
      <c r="O887" s="15">
        <v>38401</v>
      </c>
    </row>
    <row r="888" spans="1:15" ht="12.75">
      <c r="A888" s="14" t="s">
        <v>58</v>
      </c>
      <c r="B888" s="13" t="s">
        <v>55</v>
      </c>
      <c r="D888" s="14">
        <v>0.7574280882352941</v>
      </c>
      <c r="F888" s="13">
        <v>99</v>
      </c>
      <c r="G888" s="14">
        <v>0.007650788770053475</v>
      </c>
      <c r="I888" s="14">
        <v>3.051354868255574</v>
      </c>
      <c r="J888">
        <f t="shared" si="73"/>
        <v>3.434286773869721</v>
      </c>
      <c r="K888" s="21">
        <v>51.10545794448989</v>
      </c>
      <c r="N888" s="15">
        <v>38254</v>
      </c>
      <c r="O888" s="15">
        <v>38401</v>
      </c>
    </row>
    <row r="889" spans="1:15" ht="12.75">
      <c r="A889" s="14" t="s">
        <v>58</v>
      </c>
      <c r="B889" s="13" t="s">
        <v>55</v>
      </c>
      <c r="D889" s="14">
        <v>0.8058840686274511</v>
      </c>
      <c r="F889" s="14">
        <v>99</v>
      </c>
      <c r="G889" s="14">
        <v>0.008140243117449</v>
      </c>
      <c r="I889" s="14">
        <v>2.8692854936535297</v>
      </c>
      <c r="J889">
        <f t="shared" si="73"/>
        <v>2.1488153182629395</v>
      </c>
      <c r="K889" s="21">
        <v>31.976418426531833</v>
      </c>
      <c r="N889" s="15">
        <v>38254</v>
      </c>
      <c r="O889" s="15">
        <v>38401</v>
      </c>
    </row>
    <row r="890" spans="1:15" ht="12.75">
      <c r="A890" s="14" t="s">
        <v>58</v>
      </c>
      <c r="B890" s="13" t="s">
        <v>55</v>
      </c>
      <c r="D890" s="14">
        <v>0.5294697368421053</v>
      </c>
      <c r="F890" s="13">
        <v>116</v>
      </c>
      <c r="G890" s="13">
        <v>0.004564394283121598</v>
      </c>
      <c r="I890" s="14">
        <v>9.81010016391618</v>
      </c>
      <c r="J890">
        <f t="shared" si="73"/>
        <v>2.2690753989440813</v>
      </c>
      <c r="K890" s="21">
        <v>33.7660029604774</v>
      </c>
      <c r="N890" s="15">
        <v>38254</v>
      </c>
      <c r="O890" s="15">
        <v>38420</v>
      </c>
    </row>
    <row r="891" spans="1:15" ht="12.75">
      <c r="A891" s="14" t="s">
        <v>58</v>
      </c>
      <c r="B891" s="13" t="s">
        <v>55</v>
      </c>
      <c r="D891" s="14">
        <v>0.5476540277777778</v>
      </c>
      <c r="F891" s="14">
        <v>116</v>
      </c>
      <c r="G891" s="13">
        <v>0.004721155411877395</v>
      </c>
      <c r="I891" s="14">
        <v>8.764154604218865</v>
      </c>
      <c r="J891">
        <f t="shared" si="73"/>
        <v>1.797949284280191</v>
      </c>
      <c r="K891" s="21">
        <v>26.755197682740935</v>
      </c>
      <c r="N891" s="15">
        <v>38254</v>
      </c>
      <c r="O891" s="15">
        <v>38420</v>
      </c>
    </row>
    <row r="892" spans="1:15" ht="12.75">
      <c r="A892" s="14" t="s">
        <v>58</v>
      </c>
      <c r="B892" s="13" t="s">
        <v>55</v>
      </c>
      <c r="D892" s="14">
        <v>0.6759449237472767</v>
      </c>
      <c r="F892" s="13">
        <v>116</v>
      </c>
      <c r="G892" s="13">
        <v>0.005827111411614454</v>
      </c>
      <c r="I892" s="14">
        <v>5.736149902188072</v>
      </c>
      <c r="J892">
        <f t="shared" si="73"/>
        <v>2.1791616377900067</v>
      </c>
      <c r="K892" s="21">
        <v>32.428000562351286</v>
      </c>
      <c r="N892" s="15">
        <v>38254</v>
      </c>
      <c r="O892" s="15">
        <v>38420</v>
      </c>
    </row>
    <row r="893" spans="1:15" ht="12.75">
      <c r="A893" s="14" t="s">
        <v>58</v>
      </c>
      <c r="B893" s="13" t="s">
        <v>55</v>
      </c>
      <c r="D893" s="14">
        <v>0.7251724537037036</v>
      </c>
      <c r="F893" s="14">
        <v>116</v>
      </c>
      <c r="G893" s="13">
        <v>0.006251486669859514</v>
      </c>
      <c r="I893" s="14">
        <v>5.157584915845024</v>
      </c>
      <c r="J893">
        <f t="shared" si="73"/>
        <v>2.6127537737953603</v>
      </c>
      <c r="K893" s="21">
        <v>38.880264491002386</v>
      </c>
      <c r="N893" s="15">
        <v>38254</v>
      </c>
      <c r="O893" s="15">
        <v>38420</v>
      </c>
    </row>
    <row r="894" spans="1:15" ht="12.75">
      <c r="A894" s="14" t="s">
        <v>58</v>
      </c>
      <c r="B894" s="13" t="s">
        <v>55</v>
      </c>
      <c r="D894" s="14">
        <v>0.7453116993464053</v>
      </c>
      <c r="F894" s="13">
        <v>116</v>
      </c>
      <c r="G894" s="13">
        <v>0.006425100856434529</v>
      </c>
      <c r="I894" s="14">
        <v>6.217800300882739</v>
      </c>
      <c r="J894">
        <f t="shared" si="73"/>
        <v>3.1266232194378345</v>
      </c>
      <c r="K894" s="21">
        <v>46.52713124163444</v>
      </c>
      <c r="N894" s="15">
        <v>38254</v>
      </c>
      <c r="O894" s="15">
        <v>38420</v>
      </c>
    </row>
    <row r="895" spans="1:15" ht="12.75">
      <c r="A895" s="14" t="s">
        <v>58</v>
      </c>
      <c r="B895" s="13" t="s">
        <v>55</v>
      </c>
      <c r="D895" s="14">
        <v>0.7505745614035089</v>
      </c>
      <c r="F895" s="14">
        <v>116</v>
      </c>
      <c r="G895" s="13">
        <v>0.0064704703569268005</v>
      </c>
      <c r="I895" s="14">
        <v>5.152302853833294</v>
      </c>
      <c r="J895">
        <f t="shared" si="73"/>
        <v>3.434286773869721</v>
      </c>
      <c r="K895" s="21">
        <v>51.10545794448989</v>
      </c>
      <c r="N895" s="15">
        <v>38254</v>
      </c>
      <c r="O895" s="15">
        <v>38420</v>
      </c>
    </row>
    <row r="896" spans="1:15" ht="12.75">
      <c r="A896" s="14" t="s">
        <v>58</v>
      </c>
      <c r="B896" s="13" t="s">
        <v>55</v>
      </c>
      <c r="D896" s="14">
        <v>0.8190148606811145</v>
      </c>
      <c r="F896" s="13">
        <v>116</v>
      </c>
      <c r="G896" s="13">
        <v>0.007060472936906159</v>
      </c>
      <c r="I896" s="14">
        <v>5.384174836806857</v>
      </c>
      <c r="J896">
        <f t="shared" si="73"/>
        <v>2.1488153182629395</v>
      </c>
      <c r="K896" s="21">
        <v>31.976418426531833</v>
      </c>
      <c r="N896" s="15">
        <v>38254</v>
      </c>
      <c r="O896" s="15">
        <v>38420</v>
      </c>
    </row>
    <row r="897" spans="1:15" ht="12.75">
      <c r="A897" s="14" t="s">
        <v>58</v>
      </c>
      <c r="B897" s="13" t="s">
        <v>55</v>
      </c>
      <c r="D897" s="14">
        <v>0.5695711042311661</v>
      </c>
      <c r="F897" s="13">
        <v>132</v>
      </c>
      <c r="G897" s="14">
        <v>0.004314932607811864</v>
      </c>
      <c r="I897" s="14">
        <v>7.620529427969497</v>
      </c>
      <c r="J897">
        <f t="shared" si="73"/>
        <v>2.2690753989440813</v>
      </c>
      <c r="K897" s="21">
        <v>33.7660029604774</v>
      </c>
      <c r="N897" s="15">
        <v>38254</v>
      </c>
      <c r="O897" s="15">
        <v>38436</v>
      </c>
    </row>
    <row r="898" spans="1:15" ht="12.75">
      <c r="A898" s="14" t="s">
        <v>58</v>
      </c>
      <c r="B898" s="13" t="s">
        <v>55</v>
      </c>
      <c r="D898" s="14">
        <v>0.5925424019607842</v>
      </c>
      <c r="F898" s="14">
        <v>132</v>
      </c>
      <c r="G898" s="14">
        <v>0.004488957590612002</v>
      </c>
      <c r="I898" s="14">
        <v>6.840144000430857</v>
      </c>
      <c r="J898">
        <f t="shared" si="73"/>
        <v>1.797949284280191</v>
      </c>
      <c r="K898" s="21">
        <v>26.755197682740935</v>
      </c>
      <c r="N898" s="15">
        <v>38254</v>
      </c>
      <c r="O898" s="15">
        <v>38436</v>
      </c>
    </row>
    <row r="899" spans="1:15" ht="12.75">
      <c r="A899" s="14" t="s">
        <v>58</v>
      </c>
      <c r="B899" s="13" t="s">
        <v>55</v>
      </c>
      <c r="D899" s="14">
        <v>0.7205353968253969</v>
      </c>
      <c r="F899" s="13">
        <v>132</v>
      </c>
      <c r="G899" s="14">
        <v>0.0054586014911014915</v>
      </c>
      <c r="I899" s="14">
        <v>4.6679502792027625</v>
      </c>
      <c r="J899">
        <f t="shared" si="73"/>
        <v>2.1791616377900067</v>
      </c>
      <c r="K899" s="21">
        <v>32.428000562351286</v>
      </c>
      <c r="N899" s="15">
        <v>38254</v>
      </c>
      <c r="O899" s="15">
        <v>38436</v>
      </c>
    </row>
    <row r="900" spans="1:15" ht="12.75">
      <c r="A900" s="14" t="s">
        <v>58</v>
      </c>
      <c r="B900" s="13" t="s">
        <v>55</v>
      </c>
      <c r="D900" s="14">
        <v>0.7461026388888888</v>
      </c>
      <c r="F900" s="14">
        <v>132</v>
      </c>
      <c r="G900" s="14">
        <v>0.005652292718855218</v>
      </c>
      <c r="I900" s="14">
        <v>4.862622593137338</v>
      </c>
      <c r="J900">
        <f t="shared" si="73"/>
        <v>2.6127537737953603</v>
      </c>
      <c r="K900" s="21">
        <v>38.880264491002386</v>
      </c>
      <c r="N900" s="15">
        <v>38254</v>
      </c>
      <c r="O900" s="15">
        <v>38436</v>
      </c>
    </row>
    <row r="901" spans="1:15" ht="12.75">
      <c r="A901" s="14" t="s">
        <v>58</v>
      </c>
      <c r="B901" s="13" t="s">
        <v>55</v>
      </c>
      <c r="D901" s="14">
        <v>0.7953559860482655</v>
      </c>
      <c r="F901" s="13">
        <v>132</v>
      </c>
      <c r="G901" s="14">
        <v>0.006025424136729284</v>
      </c>
      <c r="I901" s="14">
        <v>5.418585055738762</v>
      </c>
      <c r="J901">
        <f t="shared" si="73"/>
        <v>3.1266232194378345</v>
      </c>
      <c r="K901" s="21">
        <v>46.52713124163444</v>
      </c>
      <c r="N901" s="15">
        <v>38254</v>
      </c>
      <c r="O901" s="15">
        <v>38436</v>
      </c>
    </row>
    <row r="902" spans="1:15" ht="12.75">
      <c r="A902" s="14" t="s">
        <v>58</v>
      </c>
      <c r="B902" s="13" t="s">
        <v>55</v>
      </c>
      <c r="D902" s="14">
        <v>0.7906217376775272</v>
      </c>
      <c r="F902" s="14">
        <v>132</v>
      </c>
      <c r="G902" s="14">
        <v>0.005989558618769145</v>
      </c>
      <c r="I902" s="14">
        <v>4.562746208806067</v>
      </c>
      <c r="J902">
        <f t="shared" si="73"/>
        <v>3.434286773869721</v>
      </c>
      <c r="K902" s="21">
        <v>51.10545794448989</v>
      </c>
      <c r="N902" s="15">
        <v>38254</v>
      </c>
      <c r="O902" s="15">
        <v>38436</v>
      </c>
    </row>
    <row r="903" spans="1:15" ht="12.75">
      <c r="A903" s="14" t="s">
        <v>58</v>
      </c>
      <c r="B903" s="13" t="s">
        <v>55</v>
      </c>
      <c r="D903" s="14">
        <v>0.8535487267634326</v>
      </c>
      <c r="F903" s="13">
        <v>132</v>
      </c>
      <c r="G903" s="14">
        <v>0.0064662782330563075</v>
      </c>
      <c r="I903" s="14">
        <v>3.677938909114369</v>
      </c>
      <c r="J903">
        <f t="shared" si="73"/>
        <v>2.1488153182629395</v>
      </c>
      <c r="K903" s="21">
        <v>31.976418426531833</v>
      </c>
      <c r="N903" s="15">
        <v>38254</v>
      </c>
      <c r="O903" s="15">
        <v>38436</v>
      </c>
    </row>
    <row r="904" spans="1:15" ht="12.75">
      <c r="A904" s="14" t="s">
        <v>58</v>
      </c>
      <c r="B904" s="13" t="s">
        <v>55</v>
      </c>
      <c r="D904" s="14">
        <v>0.4933285714285714</v>
      </c>
      <c r="F904" s="13">
        <v>151</v>
      </c>
      <c r="G904" s="14">
        <v>0.003267076631977294</v>
      </c>
      <c r="I904" s="14">
        <v>12.757102363843424</v>
      </c>
      <c r="J904">
        <f aca="true" t="shared" si="74" ref="J904:J967">K904*60*1.12/1000</f>
        <v>2.2690753989440813</v>
      </c>
      <c r="K904" s="21">
        <v>33.7660029604774</v>
      </c>
      <c r="N904" s="15">
        <v>38254</v>
      </c>
      <c r="O904" s="15">
        <v>38455</v>
      </c>
    </row>
    <row r="905" spans="1:15" ht="12.75">
      <c r="A905" s="14" t="s">
        <v>58</v>
      </c>
      <c r="B905" s="13" t="s">
        <v>55</v>
      </c>
      <c r="D905" s="14">
        <v>0.4901695098039216</v>
      </c>
      <c r="F905" s="14">
        <v>151</v>
      </c>
      <c r="G905" s="14">
        <v>0.003246155694065706</v>
      </c>
      <c r="I905" s="14">
        <v>8.923802425791349</v>
      </c>
      <c r="J905">
        <f t="shared" si="74"/>
        <v>1.797949284280191</v>
      </c>
      <c r="K905" s="21">
        <v>26.755197682740935</v>
      </c>
      <c r="N905" s="15">
        <v>38254</v>
      </c>
      <c r="O905" s="15">
        <v>38455</v>
      </c>
    </row>
    <row r="906" spans="1:15" ht="12.75">
      <c r="A906" s="14" t="s">
        <v>58</v>
      </c>
      <c r="B906" s="13" t="s">
        <v>55</v>
      </c>
      <c r="D906" s="14">
        <v>0.6722277314814815</v>
      </c>
      <c r="F906" s="13">
        <v>151</v>
      </c>
      <c r="G906" s="14">
        <v>0.004451839281334314</v>
      </c>
      <c r="I906" s="14">
        <v>7.688151892027181</v>
      </c>
      <c r="J906">
        <f t="shared" si="74"/>
        <v>2.1791616377900067</v>
      </c>
      <c r="K906" s="21">
        <v>32.428000562351286</v>
      </c>
      <c r="N906" s="15">
        <v>38254</v>
      </c>
      <c r="O906" s="15">
        <v>38455</v>
      </c>
    </row>
    <row r="907" spans="1:15" ht="12.75">
      <c r="A907" s="14" t="s">
        <v>58</v>
      </c>
      <c r="B907" s="13" t="s">
        <v>55</v>
      </c>
      <c r="D907" s="14">
        <v>0.7198432897603486</v>
      </c>
      <c r="F907" s="14">
        <v>151</v>
      </c>
      <c r="G907" s="14">
        <v>0.00476717410437317</v>
      </c>
      <c r="I907" s="14">
        <v>6.73069052305036</v>
      </c>
      <c r="J907">
        <f t="shared" si="74"/>
        <v>2.6127537737953603</v>
      </c>
      <c r="K907" s="21">
        <v>38.880264491002386</v>
      </c>
      <c r="N907" s="15">
        <v>38254</v>
      </c>
      <c r="O907" s="15">
        <v>38455</v>
      </c>
    </row>
    <row r="908" spans="1:15" ht="12.75">
      <c r="A908" s="14" t="s">
        <v>58</v>
      </c>
      <c r="B908" s="13" t="s">
        <v>55</v>
      </c>
      <c r="D908" s="14">
        <v>0.8010996212121212</v>
      </c>
      <c r="F908" s="13">
        <v>151</v>
      </c>
      <c r="G908" s="14">
        <v>0.005305295504716034</v>
      </c>
      <c r="I908" s="14">
        <v>4.904556040645338</v>
      </c>
      <c r="J908">
        <f t="shared" si="74"/>
        <v>3.1266232194378345</v>
      </c>
      <c r="K908" s="21">
        <v>46.52713124163444</v>
      </c>
      <c r="N908" s="15">
        <v>38254</v>
      </c>
      <c r="O908" s="15">
        <v>38455</v>
      </c>
    </row>
    <row r="909" spans="1:15" ht="12.75">
      <c r="A909" s="14" t="s">
        <v>58</v>
      </c>
      <c r="B909" s="13" t="s">
        <v>55</v>
      </c>
      <c r="D909" s="14">
        <v>0.7744032446311858</v>
      </c>
      <c r="F909" s="14">
        <v>151</v>
      </c>
      <c r="G909" s="14">
        <v>0.0051284983088158</v>
      </c>
      <c r="I909" s="14">
        <v>4.231247454344032</v>
      </c>
      <c r="J909">
        <f t="shared" si="74"/>
        <v>3.434286773869721</v>
      </c>
      <c r="K909" s="21">
        <v>51.10545794448989</v>
      </c>
      <c r="N909" s="15">
        <v>38254</v>
      </c>
      <c r="O909" s="15">
        <v>38455</v>
      </c>
    </row>
    <row r="910" spans="1:15" ht="12.75">
      <c r="A910" s="14" t="s">
        <v>58</v>
      </c>
      <c r="B910" s="13" t="s">
        <v>55</v>
      </c>
      <c r="D910" s="14">
        <v>0.839694074074074</v>
      </c>
      <c r="F910" s="13">
        <v>151</v>
      </c>
      <c r="G910" s="14">
        <v>0.005560887907775325</v>
      </c>
      <c r="I910" s="14">
        <v>4.021334460214493</v>
      </c>
      <c r="J910">
        <f t="shared" si="74"/>
        <v>2.1488153182629395</v>
      </c>
      <c r="K910" s="21">
        <v>31.976418426531833</v>
      </c>
      <c r="N910" s="15">
        <v>38254</v>
      </c>
      <c r="O910" s="15">
        <v>38455</v>
      </c>
    </row>
    <row r="911" spans="1:15" ht="12.75">
      <c r="A911" s="14" t="s">
        <v>58</v>
      </c>
      <c r="B911" s="13" t="s">
        <v>55</v>
      </c>
      <c r="D911" s="14">
        <v>0.7390043290043291</v>
      </c>
      <c r="F911" s="14">
        <v>68</v>
      </c>
      <c r="G911" s="14">
        <v>0.010867710720651898</v>
      </c>
      <c r="I911" s="14">
        <v>6.877574925692961</v>
      </c>
      <c r="J911">
        <f t="shared" si="74"/>
        <v>1.6017738053985726</v>
      </c>
      <c r="K911" s="21">
        <v>23.835919723193044</v>
      </c>
      <c r="N911" s="15">
        <v>38254</v>
      </c>
      <c r="O911" s="15">
        <v>38337</v>
      </c>
    </row>
    <row r="912" spans="1:15" ht="12.75">
      <c r="A912" s="14" t="s">
        <v>58</v>
      </c>
      <c r="B912" s="13" t="s">
        <v>55</v>
      </c>
      <c r="D912" s="14">
        <v>0.7903421078921079</v>
      </c>
      <c r="F912" s="13">
        <v>68</v>
      </c>
      <c r="G912" s="14">
        <v>0.011622678057236881</v>
      </c>
      <c r="I912" s="14">
        <v>2.7272338160517147</v>
      </c>
      <c r="J912">
        <f t="shared" si="74"/>
        <v>1.9648299505502682</v>
      </c>
      <c r="K912" s="21">
        <v>29.23854093080756</v>
      </c>
      <c r="N912" s="15">
        <v>38254</v>
      </c>
      <c r="O912" s="15">
        <v>38337</v>
      </c>
    </row>
    <row r="913" spans="1:15" ht="12.75">
      <c r="A913" s="14" t="s">
        <v>58</v>
      </c>
      <c r="B913" s="13" t="s">
        <v>55</v>
      </c>
      <c r="D913" s="14">
        <v>0.8347974358974358</v>
      </c>
      <c r="F913" s="14">
        <v>68</v>
      </c>
      <c r="G913" s="14">
        <v>0.012276432880844644</v>
      </c>
      <c r="I913" s="14">
        <v>2.6519408418696444</v>
      </c>
      <c r="J913">
        <f t="shared" si="74"/>
        <v>2.432186512120762</v>
      </c>
      <c r="K913" s="21">
        <v>36.193251668463716</v>
      </c>
      <c r="N913" s="15">
        <v>38254</v>
      </c>
      <c r="O913" s="15">
        <v>38337</v>
      </c>
    </row>
    <row r="914" spans="1:15" ht="12.75">
      <c r="A914" s="14" t="s">
        <v>58</v>
      </c>
      <c r="B914" s="13" t="s">
        <v>55</v>
      </c>
      <c r="D914" s="14">
        <v>0.8414811355311356</v>
      </c>
      <c r="F914" s="13">
        <v>68</v>
      </c>
      <c r="G914" s="14">
        <v>0.012374722581340229</v>
      </c>
      <c r="I914" s="14">
        <v>2.3021406895202947</v>
      </c>
      <c r="J914">
        <f t="shared" si="74"/>
        <v>2.631686566775729</v>
      </c>
      <c r="K914" s="21">
        <v>39.16200248178168</v>
      </c>
      <c r="N914" s="15">
        <v>38254</v>
      </c>
      <c r="O914" s="15">
        <v>38337</v>
      </c>
    </row>
    <row r="915" spans="1:15" ht="12.75">
      <c r="A915" s="14" t="s">
        <v>58</v>
      </c>
      <c r="B915" s="13" t="s">
        <v>55</v>
      </c>
      <c r="D915" s="14">
        <v>0.8516866300366299</v>
      </c>
      <c r="F915" s="14">
        <v>68</v>
      </c>
      <c r="G915" s="14">
        <v>0.012524803382891617</v>
      </c>
      <c r="I915" s="14">
        <v>2.0055686529155685</v>
      </c>
      <c r="J915">
        <f t="shared" si="74"/>
        <v>2.887489006543724</v>
      </c>
      <c r="K915" s="21">
        <v>42.968586406900656</v>
      </c>
      <c r="N915" s="15">
        <v>38254</v>
      </c>
      <c r="O915" s="15">
        <v>38337</v>
      </c>
    </row>
    <row r="916" spans="1:15" ht="12.75">
      <c r="A916" s="14" t="s">
        <v>58</v>
      </c>
      <c r="B916" s="13" t="s">
        <v>55</v>
      </c>
      <c r="D916" s="14">
        <v>0.8474646153846154</v>
      </c>
      <c r="F916" s="13">
        <v>68</v>
      </c>
      <c r="G916" s="14">
        <v>0.012462714932126697</v>
      </c>
      <c r="I916" s="14">
        <v>1.9116060332913751</v>
      </c>
      <c r="J916">
        <f t="shared" si="74"/>
        <v>1.2370482867340875</v>
      </c>
      <c r="K916" s="21">
        <v>18.408456647828682</v>
      </c>
      <c r="N916" s="15">
        <v>38254</v>
      </c>
      <c r="O916" s="15">
        <v>38337</v>
      </c>
    </row>
    <row r="917" spans="1:15" ht="12.75">
      <c r="A917" s="14" t="s">
        <v>58</v>
      </c>
      <c r="B917" s="13" t="s">
        <v>55</v>
      </c>
      <c r="D917" s="14">
        <v>0.8076363636363637</v>
      </c>
      <c r="F917" s="14">
        <v>68</v>
      </c>
      <c r="G917" s="14">
        <v>0.011877005347593584</v>
      </c>
      <c r="I917" s="14">
        <v>5.694336625186523</v>
      </c>
      <c r="J917">
        <f t="shared" si="74"/>
        <v>2.0335973691255207</v>
      </c>
      <c r="K917" s="21">
        <v>30.261865611986916</v>
      </c>
      <c r="N917" s="15">
        <v>38254</v>
      </c>
      <c r="O917" s="15">
        <v>38337</v>
      </c>
    </row>
    <row r="918" spans="1:15" ht="12.75">
      <c r="A918" s="14" t="s">
        <v>58</v>
      </c>
      <c r="B918" s="13" t="s">
        <v>55</v>
      </c>
      <c r="D918" s="14">
        <v>0.6142188888888889</v>
      </c>
      <c r="F918" s="14">
        <v>84</v>
      </c>
      <c r="G918" s="14">
        <v>0.007312129629629629</v>
      </c>
      <c r="I918" s="14">
        <v>4.660382291208766</v>
      </c>
      <c r="J918">
        <f t="shared" si="74"/>
        <v>1.6017738053985726</v>
      </c>
      <c r="K918" s="21">
        <v>23.835919723193044</v>
      </c>
      <c r="N918" s="15">
        <v>38254</v>
      </c>
      <c r="O918" s="15">
        <v>38373</v>
      </c>
    </row>
    <row r="919" spans="1:15" ht="12.75">
      <c r="A919" s="14" t="s">
        <v>58</v>
      </c>
      <c r="B919" s="13" t="s">
        <v>55</v>
      </c>
      <c r="D919" s="14">
        <v>0.6135380357142858</v>
      </c>
      <c r="F919" s="13">
        <v>84</v>
      </c>
      <c r="G919" s="14">
        <v>0.007304024234693878</v>
      </c>
      <c r="I919" s="14">
        <v>4.302797606000271</v>
      </c>
      <c r="J919">
        <f t="shared" si="74"/>
        <v>1.9648299505502682</v>
      </c>
      <c r="K919" s="21">
        <v>29.23854093080756</v>
      </c>
      <c r="N919" s="15">
        <v>38254</v>
      </c>
      <c r="O919" s="15">
        <v>38373</v>
      </c>
    </row>
    <row r="920" spans="1:15" ht="12.75">
      <c r="A920" s="14" t="s">
        <v>58</v>
      </c>
      <c r="B920" s="13" t="s">
        <v>55</v>
      </c>
      <c r="D920" s="14">
        <v>0.6846971062271062</v>
      </c>
      <c r="F920" s="14">
        <v>84</v>
      </c>
      <c r="G920" s="14">
        <v>0.00815115602651317</v>
      </c>
      <c r="I920" s="14">
        <v>4.415351527565497</v>
      </c>
      <c r="J920">
        <f t="shared" si="74"/>
        <v>2.432186512120762</v>
      </c>
      <c r="K920" s="21">
        <v>36.193251668463716</v>
      </c>
      <c r="N920" s="15">
        <v>38254</v>
      </c>
      <c r="O920" s="15">
        <v>38373</v>
      </c>
    </row>
    <row r="921" spans="1:15" ht="12.75">
      <c r="A921" s="14" t="s">
        <v>58</v>
      </c>
      <c r="B921" s="13" t="s">
        <v>55</v>
      </c>
      <c r="D921" s="14">
        <v>0.7167755357142856</v>
      </c>
      <c r="F921" s="13">
        <v>84</v>
      </c>
      <c r="G921" s="14">
        <v>0.008533042091836734</v>
      </c>
      <c r="I921" s="14">
        <v>3.7442748002641135</v>
      </c>
      <c r="J921">
        <f t="shared" si="74"/>
        <v>2.631686566775729</v>
      </c>
      <c r="K921" s="21">
        <v>39.16200248178168</v>
      </c>
      <c r="N921" s="15">
        <v>38254</v>
      </c>
      <c r="O921" s="15">
        <v>38373</v>
      </c>
    </row>
    <row r="922" spans="1:15" ht="12.75">
      <c r="A922" s="14" t="s">
        <v>58</v>
      </c>
      <c r="B922" s="13" t="s">
        <v>55</v>
      </c>
      <c r="D922" s="14">
        <v>0.7321681547619048</v>
      </c>
      <c r="F922" s="14">
        <v>84</v>
      </c>
      <c r="G922" s="14">
        <v>0.008716287556689342</v>
      </c>
      <c r="I922" s="14">
        <v>2.422845725051375</v>
      </c>
      <c r="J922">
        <f t="shared" si="74"/>
        <v>2.887489006543724</v>
      </c>
      <c r="K922" s="21">
        <v>42.968586406900656</v>
      </c>
      <c r="N922" s="15">
        <v>38254</v>
      </c>
      <c r="O922" s="15">
        <v>38373</v>
      </c>
    </row>
    <row r="923" spans="1:15" ht="12.75">
      <c r="A923" s="14" t="s">
        <v>58</v>
      </c>
      <c r="B923" s="13" t="s">
        <v>55</v>
      </c>
      <c r="D923" s="14">
        <v>0.7429517553688142</v>
      </c>
      <c r="F923" s="13">
        <v>84</v>
      </c>
      <c r="G923" s="14">
        <v>0.008844663754390645</v>
      </c>
      <c r="I923" s="14">
        <v>2.750025347255113</v>
      </c>
      <c r="J923">
        <f t="shared" si="74"/>
        <v>1.2370482867340875</v>
      </c>
      <c r="K923" s="21">
        <v>18.408456647828682</v>
      </c>
      <c r="N923" s="15">
        <v>38254</v>
      </c>
      <c r="O923" s="15">
        <v>38373</v>
      </c>
    </row>
    <row r="924" spans="1:15" ht="12.75">
      <c r="A924" s="14" t="s">
        <v>58</v>
      </c>
      <c r="B924" s="13" t="s">
        <v>55</v>
      </c>
      <c r="D924" s="14">
        <v>0.7332901388888889</v>
      </c>
      <c r="F924" s="14">
        <v>84</v>
      </c>
      <c r="G924" s="14">
        <v>0.00872964451058201</v>
      </c>
      <c r="I924" s="14">
        <v>3.642432754542279</v>
      </c>
      <c r="J924">
        <f t="shared" si="74"/>
        <v>2.0335973691255207</v>
      </c>
      <c r="K924" s="21">
        <v>30.261865611986916</v>
      </c>
      <c r="N924" s="15">
        <v>38254</v>
      </c>
      <c r="O924" s="15">
        <v>38373</v>
      </c>
    </row>
    <row r="925" spans="1:15" ht="12.75">
      <c r="A925" s="14" t="s">
        <v>58</v>
      </c>
      <c r="B925" s="13" t="s">
        <v>55</v>
      </c>
      <c r="D925" s="14">
        <v>0.5793855555555556</v>
      </c>
      <c r="F925" s="13">
        <v>99</v>
      </c>
      <c r="G925" s="14">
        <v>0.0058523793490460165</v>
      </c>
      <c r="I925" s="14">
        <v>5.522805551707786</v>
      </c>
      <c r="J925">
        <f t="shared" si="74"/>
        <v>1.6017738053985726</v>
      </c>
      <c r="K925" s="21">
        <v>23.835919723193044</v>
      </c>
      <c r="N925" s="15">
        <v>38254</v>
      </c>
      <c r="O925" s="15">
        <v>38401</v>
      </c>
    </row>
    <row r="926" spans="1:15" ht="12.75">
      <c r="A926" s="14" t="s">
        <v>58</v>
      </c>
      <c r="B926" s="13" t="s">
        <v>55</v>
      </c>
      <c r="D926" s="14">
        <v>0.5834552380952381</v>
      </c>
      <c r="F926" s="14">
        <v>99</v>
      </c>
      <c r="G926" s="14">
        <v>0.005893487253487254</v>
      </c>
      <c r="I926" s="14">
        <v>4.848198207914083</v>
      </c>
      <c r="J926">
        <f t="shared" si="74"/>
        <v>1.9648299505502682</v>
      </c>
      <c r="K926" s="21">
        <v>29.23854093080756</v>
      </c>
      <c r="N926" s="15">
        <v>38254</v>
      </c>
      <c r="O926" s="15">
        <v>38401</v>
      </c>
    </row>
    <row r="927" spans="1:15" ht="12.75">
      <c r="A927" s="14" t="s">
        <v>58</v>
      </c>
      <c r="B927" s="13" t="s">
        <v>55</v>
      </c>
      <c r="D927" s="14">
        <v>0.6766783882783883</v>
      </c>
      <c r="F927" s="13">
        <v>99</v>
      </c>
      <c r="G927" s="14">
        <v>0.006835135235135236</v>
      </c>
      <c r="I927" s="14">
        <v>5.295485053283126</v>
      </c>
      <c r="J927">
        <f t="shared" si="74"/>
        <v>2.432186512120762</v>
      </c>
      <c r="K927" s="21">
        <v>36.193251668463716</v>
      </c>
      <c r="N927" s="15">
        <v>38254</v>
      </c>
      <c r="O927" s="15">
        <v>38401</v>
      </c>
    </row>
    <row r="928" spans="1:15" ht="12.75">
      <c r="A928" s="14" t="s">
        <v>58</v>
      </c>
      <c r="B928" s="13" t="s">
        <v>55</v>
      </c>
      <c r="D928" s="14">
        <v>0.7319972756410255</v>
      </c>
      <c r="F928" s="14">
        <v>99</v>
      </c>
      <c r="G928" s="14">
        <v>0.007393911875161873</v>
      </c>
      <c r="I928" s="14">
        <v>4.540362950356066</v>
      </c>
      <c r="J928">
        <f t="shared" si="74"/>
        <v>2.631686566775729</v>
      </c>
      <c r="K928" s="21">
        <v>39.16200248178168</v>
      </c>
      <c r="N928" s="15">
        <v>38254</v>
      </c>
      <c r="O928" s="15">
        <v>38401</v>
      </c>
    </row>
    <row r="929" spans="1:15" ht="12.75">
      <c r="A929" s="14" t="s">
        <v>58</v>
      </c>
      <c r="B929" s="13" t="s">
        <v>55</v>
      </c>
      <c r="D929" s="14">
        <v>0.7763911111111109</v>
      </c>
      <c r="F929" s="13">
        <v>99</v>
      </c>
      <c r="G929" s="14">
        <v>0.007842334455667788</v>
      </c>
      <c r="I929" s="14">
        <v>2.3551799179286594</v>
      </c>
      <c r="J929">
        <f t="shared" si="74"/>
        <v>2.887489006543724</v>
      </c>
      <c r="K929" s="21">
        <v>42.968586406900656</v>
      </c>
      <c r="N929" s="15">
        <v>38254</v>
      </c>
      <c r="O929" s="15">
        <v>38401</v>
      </c>
    </row>
    <row r="930" spans="1:15" ht="12.75">
      <c r="A930" s="14" t="s">
        <v>58</v>
      </c>
      <c r="B930" s="13" t="s">
        <v>55</v>
      </c>
      <c r="D930" s="14">
        <v>0.7950642857142857</v>
      </c>
      <c r="F930" s="14">
        <v>99</v>
      </c>
      <c r="G930" s="14">
        <v>0.00803095238095238</v>
      </c>
      <c r="I930" s="14">
        <v>2.707143542395348</v>
      </c>
      <c r="J930">
        <f t="shared" si="74"/>
        <v>1.2370482867340875</v>
      </c>
      <c r="K930" s="21">
        <v>18.408456647828682</v>
      </c>
      <c r="N930" s="15">
        <v>38254</v>
      </c>
      <c r="O930" s="15">
        <v>38401</v>
      </c>
    </row>
    <row r="931" spans="1:15" ht="12.75">
      <c r="A931" s="14" t="s">
        <v>58</v>
      </c>
      <c r="B931" s="13" t="s">
        <v>55</v>
      </c>
      <c r="D931" s="14">
        <v>0.7794716865079364</v>
      </c>
      <c r="F931" s="13">
        <v>99</v>
      </c>
      <c r="G931" s="14">
        <v>0.007873451378868045</v>
      </c>
      <c r="I931" s="14">
        <v>3.209466560667295</v>
      </c>
      <c r="J931">
        <f t="shared" si="74"/>
        <v>2.0335973691255207</v>
      </c>
      <c r="K931" s="21">
        <v>30.261865611986916</v>
      </c>
      <c r="N931" s="15">
        <v>38254</v>
      </c>
      <c r="O931" s="15">
        <v>38401</v>
      </c>
    </row>
    <row r="932" spans="1:15" ht="12.75">
      <c r="A932" s="14" t="s">
        <v>58</v>
      </c>
      <c r="B932" s="13" t="s">
        <v>55</v>
      </c>
      <c r="D932" s="14">
        <v>0.5326945751633987</v>
      </c>
      <c r="F932" s="14">
        <v>116</v>
      </c>
      <c r="G932" s="13">
        <v>0.004592194613477575</v>
      </c>
      <c r="I932" s="14">
        <v>8.571844404557858</v>
      </c>
      <c r="J932">
        <f t="shared" si="74"/>
        <v>1.6017738053985726</v>
      </c>
      <c r="K932" s="21">
        <v>23.835919723193044</v>
      </c>
      <c r="N932" s="15">
        <v>38254</v>
      </c>
      <c r="O932" s="15">
        <v>38420</v>
      </c>
    </row>
    <row r="933" spans="1:15" ht="12.75">
      <c r="A933" s="14" t="s">
        <v>58</v>
      </c>
      <c r="B933" s="13" t="s">
        <v>55</v>
      </c>
      <c r="D933" s="14">
        <v>0.542354248366013</v>
      </c>
      <c r="F933" s="13">
        <v>116</v>
      </c>
      <c r="G933" s="13">
        <v>0.004675467658327698</v>
      </c>
      <c r="I933" s="14">
        <v>6.687712549328715</v>
      </c>
      <c r="J933">
        <f t="shared" si="74"/>
        <v>1.9648299505502682</v>
      </c>
      <c r="K933" s="21">
        <v>29.23854093080756</v>
      </c>
      <c r="N933" s="15">
        <v>38254</v>
      </c>
      <c r="O933" s="15">
        <v>38420</v>
      </c>
    </row>
    <row r="934" spans="1:15" ht="12.75">
      <c r="A934" s="14" t="s">
        <v>58</v>
      </c>
      <c r="B934" s="13" t="s">
        <v>55</v>
      </c>
      <c r="D934" s="14">
        <v>0.6318005228758169</v>
      </c>
      <c r="F934" s="14">
        <v>116</v>
      </c>
      <c r="G934" s="13">
        <v>0.005446556231688077</v>
      </c>
      <c r="I934" s="14">
        <v>8.227125811624939</v>
      </c>
      <c r="J934">
        <f t="shared" si="74"/>
        <v>2.432186512120762</v>
      </c>
      <c r="K934" s="21">
        <v>36.193251668463716</v>
      </c>
      <c r="N934" s="15">
        <v>38254</v>
      </c>
      <c r="O934" s="15">
        <v>38420</v>
      </c>
    </row>
    <row r="935" spans="1:15" ht="12.75">
      <c r="A935" s="14" t="s">
        <v>58</v>
      </c>
      <c r="B935" s="13" t="s">
        <v>55</v>
      </c>
      <c r="D935" s="14">
        <v>0.6947612085769981</v>
      </c>
      <c r="F935" s="13">
        <v>116</v>
      </c>
      <c r="G935" s="13">
        <v>0.005989320763594811</v>
      </c>
      <c r="I935" s="14">
        <v>6.121888196203797</v>
      </c>
      <c r="J935">
        <f t="shared" si="74"/>
        <v>2.631686566775729</v>
      </c>
      <c r="K935" s="21">
        <v>39.16200248178168</v>
      </c>
      <c r="N935" s="15">
        <v>38254</v>
      </c>
      <c r="O935" s="15">
        <v>38420</v>
      </c>
    </row>
    <row r="936" spans="1:15" ht="12.75">
      <c r="A936" s="14" t="s">
        <v>58</v>
      </c>
      <c r="B936" s="13" t="s">
        <v>55</v>
      </c>
      <c r="D936" s="14">
        <v>0.758015955882353</v>
      </c>
      <c r="F936" s="14">
        <v>116</v>
      </c>
      <c r="G936" s="13">
        <v>0.006534620309330629</v>
      </c>
      <c r="I936" s="14">
        <v>4.683684514260121</v>
      </c>
      <c r="J936">
        <f t="shared" si="74"/>
        <v>2.887489006543724</v>
      </c>
      <c r="K936" s="21">
        <v>42.968586406900656</v>
      </c>
      <c r="N936" s="15">
        <v>38254</v>
      </c>
      <c r="O936" s="15">
        <v>38420</v>
      </c>
    </row>
    <row r="937" spans="1:15" ht="12.75">
      <c r="A937" s="14" t="s">
        <v>58</v>
      </c>
      <c r="B937" s="13" t="s">
        <v>55</v>
      </c>
      <c r="D937" s="14">
        <v>0.815529807361541</v>
      </c>
      <c r="F937" s="13">
        <v>116</v>
      </c>
      <c r="G937" s="13">
        <v>0.007030429373806388</v>
      </c>
      <c r="I937" s="14">
        <v>4.4594144217474785</v>
      </c>
      <c r="J937">
        <f t="shared" si="74"/>
        <v>1.2370482867340875</v>
      </c>
      <c r="K937" s="21">
        <v>18.408456647828682</v>
      </c>
      <c r="N937" s="15">
        <v>38254</v>
      </c>
      <c r="O937" s="15">
        <v>38420</v>
      </c>
    </row>
    <row r="938" spans="1:15" ht="12.75">
      <c r="A938" s="14" t="s">
        <v>58</v>
      </c>
      <c r="B938" s="13" t="s">
        <v>55</v>
      </c>
      <c r="D938" s="14">
        <v>0.7816928849902535</v>
      </c>
      <c r="F938" s="14">
        <v>116</v>
      </c>
      <c r="G938" s="13">
        <v>0.006738731767157357</v>
      </c>
      <c r="I938" s="14">
        <v>5.446810677048458</v>
      </c>
      <c r="J938">
        <f t="shared" si="74"/>
        <v>2.0335973691255207</v>
      </c>
      <c r="K938" s="21">
        <v>30.261865611986916</v>
      </c>
      <c r="N938" s="15">
        <v>38254</v>
      </c>
      <c r="O938" s="15">
        <v>38420</v>
      </c>
    </row>
    <row r="939" spans="1:15" ht="12.75">
      <c r="A939" s="14" t="s">
        <v>58</v>
      </c>
      <c r="B939" s="13" t="s">
        <v>55</v>
      </c>
      <c r="D939" s="14">
        <v>0.5715540598290597</v>
      </c>
      <c r="F939" s="14">
        <v>132</v>
      </c>
      <c r="G939" s="14">
        <v>0.004329954998704998</v>
      </c>
      <c r="I939" s="14">
        <v>5.834679854623679</v>
      </c>
      <c r="J939">
        <f t="shared" si="74"/>
        <v>1.6017738053985726</v>
      </c>
      <c r="K939" s="21">
        <v>23.835919723193044</v>
      </c>
      <c r="N939" s="15">
        <v>38254</v>
      </c>
      <c r="O939" s="15">
        <v>38436</v>
      </c>
    </row>
    <row r="940" spans="1:15" ht="12.75">
      <c r="A940" s="14" t="s">
        <v>58</v>
      </c>
      <c r="B940" s="13" t="s">
        <v>55</v>
      </c>
      <c r="D940" s="14">
        <v>0.5693893162393162</v>
      </c>
      <c r="F940" s="13">
        <v>132</v>
      </c>
      <c r="G940" s="14">
        <v>0.0043135554260554255</v>
      </c>
      <c r="I940" s="14">
        <v>5.903147852974718</v>
      </c>
      <c r="J940">
        <f t="shared" si="74"/>
        <v>1.9648299505502682</v>
      </c>
      <c r="K940" s="21">
        <v>29.23854093080756</v>
      </c>
      <c r="N940" s="15">
        <v>38254</v>
      </c>
      <c r="O940" s="15">
        <v>38436</v>
      </c>
    </row>
    <row r="941" spans="1:15" ht="12.75">
      <c r="A941" s="14" t="s">
        <v>58</v>
      </c>
      <c r="B941" s="13" t="s">
        <v>55</v>
      </c>
      <c r="D941" s="14">
        <v>0.673565</v>
      </c>
      <c r="F941" s="14">
        <v>132</v>
      </c>
      <c r="G941" s="14">
        <v>0.0051027651515151515</v>
      </c>
      <c r="I941" s="14">
        <v>7.204878718180839</v>
      </c>
      <c r="J941">
        <f t="shared" si="74"/>
        <v>2.432186512120762</v>
      </c>
      <c r="K941" s="21">
        <v>36.193251668463716</v>
      </c>
      <c r="N941" s="15">
        <v>38254</v>
      </c>
      <c r="O941" s="15">
        <v>38436</v>
      </c>
    </row>
    <row r="942" spans="1:15" ht="12.75">
      <c r="A942" s="14" t="s">
        <v>58</v>
      </c>
      <c r="B942" s="13" t="s">
        <v>55</v>
      </c>
      <c r="D942" s="14">
        <v>0.7384239087301587</v>
      </c>
      <c r="F942" s="13">
        <v>132</v>
      </c>
      <c r="G942" s="14">
        <v>0.00559412052068302</v>
      </c>
      <c r="I942" s="14">
        <v>5.854529684596177</v>
      </c>
      <c r="J942">
        <f t="shared" si="74"/>
        <v>2.631686566775729</v>
      </c>
      <c r="K942" s="21">
        <v>39.16200248178168</v>
      </c>
      <c r="N942" s="15">
        <v>38254</v>
      </c>
      <c r="O942" s="15">
        <v>38436</v>
      </c>
    </row>
    <row r="943" spans="1:15" ht="12.75">
      <c r="A943" s="14" t="s">
        <v>58</v>
      </c>
      <c r="B943" s="13" t="s">
        <v>55</v>
      </c>
      <c r="D943" s="14">
        <v>0.8085465079365078</v>
      </c>
      <c r="F943" s="14">
        <v>132</v>
      </c>
      <c r="G943" s="14">
        <v>0.006125352332852332</v>
      </c>
      <c r="I943" s="14">
        <v>3.128593214285784</v>
      </c>
      <c r="J943">
        <f t="shared" si="74"/>
        <v>2.887489006543724</v>
      </c>
      <c r="K943" s="21">
        <v>42.968586406900656</v>
      </c>
      <c r="N943" s="15">
        <v>38254</v>
      </c>
      <c r="O943" s="15">
        <v>38436</v>
      </c>
    </row>
    <row r="944" spans="1:15" ht="12.75">
      <c r="A944" s="14" t="s">
        <v>58</v>
      </c>
      <c r="B944" s="13" t="s">
        <v>55</v>
      </c>
      <c r="D944" s="14">
        <v>0.8499923870762881</v>
      </c>
      <c r="F944" s="13">
        <v>132</v>
      </c>
      <c r="G944" s="14">
        <v>0.006439336265729455</v>
      </c>
      <c r="I944" s="14">
        <v>2.783690842595519</v>
      </c>
      <c r="J944">
        <f t="shared" si="74"/>
        <v>1.2370482867340875</v>
      </c>
      <c r="K944" s="21">
        <v>18.408456647828682</v>
      </c>
      <c r="N944" s="15">
        <v>38254</v>
      </c>
      <c r="O944" s="15">
        <v>38436</v>
      </c>
    </row>
    <row r="945" spans="1:15" ht="12.75">
      <c r="A945" s="14" t="s">
        <v>58</v>
      </c>
      <c r="B945" s="13" t="s">
        <v>55</v>
      </c>
      <c r="D945" s="14">
        <v>0.8323576190476191</v>
      </c>
      <c r="F945" s="14">
        <v>132</v>
      </c>
      <c r="G945" s="14">
        <v>0.006305739538239538</v>
      </c>
      <c r="I945" s="14">
        <v>2.8332954313565692</v>
      </c>
      <c r="J945">
        <f t="shared" si="74"/>
        <v>2.0335973691255207</v>
      </c>
      <c r="K945" s="21">
        <v>30.261865611986916</v>
      </c>
      <c r="N945" s="15">
        <v>38254</v>
      </c>
      <c r="O945" s="15">
        <v>38436</v>
      </c>
    </row>
    <row r="946" spans="1:15" ht="12.75">
      <c r="A946" s="14" t="s">
        <v>58</v>
      </c>
      <c r="B946" s="13" t="s">
        <v>55</v>
      </c>
      <c r="D946" s="14">
        <v>0.4804051334858886</v>
      </c>
      <c r="F946" s="14">
        <v>151</v>
      </c>
      <c r="G946" s="14">
        <v>0.0031814909502376728</v>
      </c>
      <c r="I946" s="14">
        <v>11.844137429116387</v>
      </c>
      <c r="J946">
        <f t="shared" si="74"/>
        <v>1.6017738053985726</v>
      </c>
      <c r="K946" s="21">
        <v>23.835919723193044</v>
      </c>
      <c r="N946" s="15">
        <v>38254</v>
      </c>
      <c r="O946" s="15">
        <v>38455</v>
      </c>
    </row>
    <row r="947" spans="1:15" ht="12.75">
      <c r="A947" s="14" t="s">
        <v>58</v>
      </c>
      <c r="B947" s="13" t="s">
        <v>55</v>
      </c>
      <c r="D947" s="14">
        <v>0.48626408432147566</v>
      </c>
      <c r="F947" s="13">
        <v>151</v>
      </c>
      <c r="G947" s="14">
        <v>0.0032202919491488456</v>
      </c>
      <c r="I947" s="14">
        <v>10.07981358608108</v>
      </c>
      <c r="J947">
        <f t="shared" si="74"/>
        <v>1.9648299505502682</v>
      </c>
      <c r="K947" s="21">
        <v>29.23854093080756</v>
      </c>
      <c r="N947" s="15">
        <v>38254</v>
      </c>
      <c r="O947" s="15">
        <v>38455</v>
      </c>
    </row>
    <row r="948" spans="1:15" ht="12.75">
      <c r="A948" s="14" t="s">
        <v>58</v>
      </c>
      <c r="B948" s="13" t="s">
        <v>55</v>
      </c>
      <c r="D948" s="14">
        <v>0.6240063888888889</v>
      </c>
      <c r="F948" s="14">
        <v>151</v>
      </c>
      <c r="G948" s="14">
        <v>0.004132492641648271</v>
      </c>
      <c r="I948" s="14">
        <v>8.850948475609291</v>
      </c>
      <c r="J948">
        <f t="shared" si="74"/>
        <v>2.432186512120762</v>
      </c>
      <c r="K948" s="21">
        <v>36.193251668463716</v>
      </c>
      <c r="N948" s="15">
        <v>38254</v>
      </c>
      <c r="O948" s="15">
        <v>38455</v>
      </c>
    </row>
    <row r="949" spans="1:15" ht="12.75">
      <c r="A949" s="14" t="s">
        <v>58</v>
      </c>
      <c r="B949" s="13" t="s">
        <v>55</v>
      </c>
      <c r="D949" s="14">
        <v>0.6987882907268169</v>
      </c>
      <c r="F949" s="13">
        <v>151</v>
      </c>
      <c r="G949" s="14">
        <v>0.0046277370246809064</v>
      </c>
      <c r="I949" s="14">
        <v>8.291561521896538</v>
      </c>
      <c r="J949">
        <f t="shared" si="74"/>
        <v>2.631686566775729</v>
      </c>
      <c r="K949" s="21">
        <v>39.16200248178168</v>
      </c>
      <c r="N949" s="15">
        <v>38254</v>
      </c>
      <c r="O949" s="15">
        <v>38455</v>
      </c>
    </row>
    <row r="950" spans="1:15" ht="12.75">
      <c r="A950" s="14" t="s">
        <v>58</v>
      </c>
      <c r="B950" s="13" t="s">
        <v>55</v>
      </c>
      <c r="D950" s="14">
        <v>0.7792020729573292</v>
      </c>
      <c r="F950" s="14">
        <v>151</v>
      </c>
      <c r="G950" s="14">
        <v>0.005160278628856485</v>
      </c>
      <c r="I950" s="14">
        <v>3.7864803352814</v>
      </c>
      <c r="J950">
        <f t="shared" si="74"/>
        <v>2.887489006543724</v>
      </c>
      <c r="K950" s="21">
        <v>42.968586406900656</v>
      </c>
      <c r="N950" s="15">
        <v>38254</v>
      </c>
      <c r="O950" s="15">
        <v>38455</v>
      </c>
    </row>
    <row r="951" spans="1:15" ht="12.75">
      <c r="A951" s="14" t="s">
        <v>58</v>
      </c>
      <c r="B951" s="13" t="s">
        <v>55</v>
      </c>
      <c r="D951" s="14">
        <v>0.8213698788638263</v>
      </c>
      <c r="F951" s="13">
        <v>151</v>
      </c>
      <c r="G951" s="14">
        <v>0.005439535621614744</v>
      </c>
      <c r="I951" s="14">
        <v>3.2717913388698836</v>
      </c>
      <c r="J951">
        <f t="shared" si="74"/>
        <v>1.2370482867340875</v>
      </c>
      <c r="K951" s="21">
        <v>18.408456647828682</v>
      </c>
      <c r="N951" s="15">
        <v>38254</v>
      </c>
      <c r="O951" s="15">
        <v>38455</v>
      </c>
    </row>
    <row r="952" spans="1:15" ht="12.75">
      <c r="A952" s="14" t="s">
        <v>58</v>
      </c>
      <c r="B952" s="13" t="s">
        <v>55</v>
      </c>
      <c r="D952" s="14">
        <v>0.8143678728070176</v>
      </c>
      <c r="F952" s="14">
        <v>151</v>
      </c>
      <c r="G952" s="14">
        <v>0.0053931647205762755</v>
      </c>
      <c r="I952" s="14">
        <v>3.149289327489145</v>
      </c>
      <c r="J952">
        <f t="shared" si="74"/>
        <v>2.0335973691255207</v>
      </c>
      <c r="K952" s="21">
        <v>30.261865611986916</v>
      </c>
      <c r="N952" s="15">
        <v>38254</v>
      </c>
      <c r="O952" s="15">
        <v>38455</v>
      </c>
    </row>
    <row r="953" spans="1:15" ht="12.75">
      <c r="A953" s="14" t="s">
        <v>58</v>
      </c>
      <c r="B953" s="14" t="s">
        <v>56</v>
      </c>
      <c r="D953" s="14">
        <v>0.5306599023199023</v>
      </c>
      <c r="F953" s="13">
        <v>51</v>
      </c>
      <c r="G953" s="14">
        <v>0.010405096123919653</v>
      </c>
      <c r="I953" s="14">
        <v>9.720919551984858</v>
      </c>
      <c r="J953">
        <f t="shared" si="74"/>
        <v>3.913714408090424</v>
      </c>
      <c r="K953" s="17">
        <v>58.239797739440824</v>
      </c>
      <c r="N953" s="15">
        <v>38256</v>
      </c>
      <c r="O953" s="15">
        <v>38336</v>
      </c>
    </row>
    <row r="954" spans="1:15" ht="12.75">
      <c r="A954" s="14" t="s">
        <v>58</v>
      </c>
      <c r="B954" s="14" t="s">
        <v>56</v>
      </c>
      <c r="D954" s="14">
        <v>0.6531816239316239</v>
      </c>
      <c r="F954" s="14">
        <v>51</v>
      </c>
      <c r="G954" s="14">
        <v>0.012807482822188705</v>
      </c>
      <c r="I954" s="14">
        <v>10.279786720953409</v>
      </c>
      <c r="J954">
        <f t="shared" si="74"/>
        <v>3.7787587388459256</v>
      </c>
      <c r="K954" s="17">
        <v>56.23152885187389</v>
      </c>
      <c r="N954" s="15">
        <v>38256</v>
      </c>
      <c r="O954" s="15">
        <v>38336</v>
      </c>
    </row>
    <row r="955" spans="1:15" ht="12.75">
      <c r="A955" s="14" t="s">
        <v>58</v>
      </c>
      <c r="B955" s="14" t="s">
        <v>56</v>
      </c>
      <c r="D955" s="14">
        <v>0.6693494017094017</v>
      </c>
      <c r="F955" s="13">
        <v>51</v>
      </c>
      <c r="G955" s="14">
        <v>0.013124498072733366</v>
      </c>
      <c r="I955" s="14">
        <v>12.024974856001132</v>
      </c>
      <c r="J955">
        <f t="shared" si="74"/>
        <v>4.740453926234385</v>
      </c>
      <c r="K955" s="17">
        <v>70.54246914039263</v>
      </c>
      <c r="N955" s="15">
        <v>38256</v>
      </c>
      <c r="O955" s="15">
        <v>38336</v>
      </c>
    </row>
    <row r="956" spans="1:15" ht="12.75">
      <c r="A956" s="14" t="s">
        <v>58</v>
      </c>
      <c r="B956" s="14" t="s">
        <v>56</v>
      </c>
      <c r="D956" s="14">
        <v>0.7471056410256409</v>
      </c>
      <c r="F956" s="14">
        <v>51</v>
      </c>
      <c r="G956" s="14">
        <v>0.014649130216189037</v>
      </c>
      <c r="I956" s="14">
        <v>5.378886672268501</v>
      </c>
      <c r="J956">
        <f t="shared" si="74"/>
        <v>3.576053146936349</v>
      </c>
      <c r="K956" s="17">
        <v>53.21507659131471</v>
      </c>
      <c r="N956" s="15">
        <v>38256</v>
      </c>
      <c r="O956" s="15">
        <v>38336</v>
      </c>
    </row>
    <row r="957" spans="1:15" ht="12.75">
      <c r="A957" s="14" t="s">
        <v>58</v>
      </c>
      <c r="B957" s="14" t="s">
        <v>56</v>
      </c>
      <c r="D957" s="14">
        <v>0.6230963675213674</v>
      </c>
      <c r="F957" s="13">
        <v>64</v>
      </c>
      <c r="G957" s="14">
        <v>0.009735880742521366</v>
      </c>
      <c r="I957" s="14">
        <v>7.525291604968328</v>
      </c>
      <c r="J957">
        <f t="shared" si="74"/>
        <v>3.913714408090424</v>
      </c>
      <c r="K957" s="17">
        <v>58.239797739440824</v>
      </c>
      <c r="N957" s="15">
        <v>38256</v>
      </c>
      <c r="O957" s="15">
        <v>38355</v>
      </c>
    </row>
    <row r="958" spans="1:15" ht="12.75">
      <c r="A958" s="14" t="s">
        <v>58</v>
      </c>
      <c r="B958" s="14" t="s">
        <v>56</v>
      </c>
      <c r="D958" s="14">
        <v>0.7289811355311354</v>
      </c>
      <c r="F958" s="14">
        <v>64</v>
      </c>
      <c r="G958" s="14">
        <v>0.011390330242673991</v>
      </c>
      <c r="I958" s="14">
        <v>5.935791171517391</v>
      </c>
      <c r="J958">
        <f t="shared" si="74"/>
        <v>3.7787587388459256</v>
      </c>
      <c r="K958" s="17">
        <v>56.23152885187389</v>
      </c>
      <c r="N958" s="15">
        <v>38256</v>
      </c>
      <c r="O958" s="15">
        <v>38355</v>
      </c>
    </row>
    <row r="959" spans="1:15" ht="12.75">
      <c r="A959" s="14" t="s">
        <v>58</v>
      </c>
      <c r="B959" s="14" t="s">
        <v>56</v>
      </c>
      <c r="D959" s="14">
        <v>0.7243693169575524</v>
      </c>
      <c r="F959" s="13">
        <v>64</v>
      </c>
      <c r="G959" s="14">
        <v>0.011318270577461756</v>
      </c>
      <c r="I959" s="14">
        <v>9.197143230076835</v>
      </c>
      <c r="J959">
        <f t="shared" si="74"/>
        <v>4.740453926234385</v>
      </c>
      <c r="K959" s="17">
        <v>70.54246914039263</v>
      </c>
      <c r="N959" s="15">
        <v>38256</v>
      </c>
      <c r="O959" s="15">
        <v>38355</v>
      </c>
    </row>
    <row r="960" spans="1:15" ht="12.75">
      <c r="A960" s="14" t="s">
        <v>58</v>
      </c>
      <c r="B960" s="14" t="s">
        <v>56</v>
      </c>
      <c r="D960" s="14">
        <v>0.7978384615384616</v>
      </c>
      <c r="F960" s="14">
        <v>64</v>
      </c>
      <c r="G960" s="14">
        <v>0.012466225961538463</v>
      </c>
      <c r="I960" s="14">
        <v>3.5942362444459106</v>
      </c>
      <c r="J960">
        <f t="shared" si="74"/>
        <v>3.576053146936349</v>
      </c>
      <c r="K960" s="17">
        <v>53.21507659131471</v>
      </c>
      <c r="N960" s="15">
        <v>38256</v>
      </c>
      <c r="O960" s="15">
        <v>38355</v>
      </c>
    </row>
    <row r="961" spans="1:15" ht="12.75">
      <c r="A961" s="14" t="s">
        <v>58</v>
      </c>
      <c r="B961" s="14" t="s">
        <v>56</v>
      </c>
      <c r="D961" s="14">
        <v>0.6086050793650793</v>
      </c>
      <c r="F961" s="13">
        <v>69</v>
      </c>
      <c r="G961" s="14">
        <v>0.008820363469059121</v>
      </c>
      <c r="I961" s="14">
        <v>8.232613147975858</v>
      </c>
      <c r="J961">
        <f t="shared" si="74"/>
        <v>3.913714408090424</v>
      </c>
      <c r="K961" s="17">
        <v>58.239797739440824</v>
      </c>
      <c r="N961" s="15">
        <v>38256</v>
      </c>
      <c r="O961" s="15">
        <v>38372</v>
      </c>
    </row>
    <row r="962" spans="1:15" ht="12.75">
      <c r="A962" s="14" t="s">
        <v>58</v>
      </c>
      <c r="B962" s="14" t="s">
        <v>56</v>
      </c>
      <c r="D962" s="14">
        <v>0.7056369841269842</v>
      </c>
      <c r="F962" s="14">
        <v>69</v>
      </c>
      <c r="G962" s="14">
        <v>0.010226622958362089</v>
      </c>
      <c r="I962" s="14">
        <v>7.22875125102662</v>
      </c>
      <c r="J962">
        <f t="shared" si="74"/>
        <v>3.7787587388459256</v>
      </c>
      <c r="K962" s="17">
        <v>56.23152885187389</v>
      </c>
      <c r="N962" s="15">
        <v>38256</v>
      </c>
      <c r="O962" s="15">
        <v>38372</v>
      </c>
    </row>
    <row r="963" spans="1:15" ht="12.75">
      <c r="A963" s="14" t="s">
        <v>58</v>
      </c>
      <c r="B963" s="14" t="s">
        <v>56</v>
      </c>
      <c r="D963" s="14">
        <v>0.7075044932844934</v>
      </c>
      <c r="F963" s="13">
        <v>69</v>
      </c>
      <c r="G963" s="14">
        <v>0.01025368830847092</v>
      </c>
      <c r="I963" s="14">
        <v>8.964003416848255</v>
      </c>
      <c r="J963">
        <f t="shared" si="74"/>
        <v>4.740453926234385</v>
      </c>
      <c r="K963" s="17">
        <v>70.54246914039263</v>
      </c>
      <c r="N963" s="15">
        <v>38256</v>
      </c>
      <c r="O963" s="15">
        <v>38372</v>
      </c>
    </row>
    <row r="964" spans="1:15" ht="12.75">
      <c r="A964" s="14" t="s">
        <v>58</v>
      </c>
      <c r="B964" s="14" t="s">
        <v>56</v>
      </c>
      <c r="D964" s="14">
        <v>0.761884603174603</v>
      </c>
      <c r="F964" s="14">
        <v>69</v>
      </c>
      <c r="G964" s="14">
        <v>0.01104180584311019</v>
      </c>
      <c r="I964" s="14">
        <v>4.361151607147363</v>
      </c>
      <c r="J964">
        <f t="shared" si="74"/>
        <v>3.576053146936349</v>
      </c>
      <c r="K964" s="17">
        <v>53.21507659131471</v>
      </c>
      <c r="N964" s="15">
        <v>38256</v>
      </c>
      <c r="O964" s="15">
        <v>38372</v>
      </c>
    </row>
    <row r="965" spans="1:15" ht="12.75">
      <c r="A965" s="14" t="s">
        <v>58</v>
      </c>
      <c r="B965" s="14" t="s">
        <v>56</v>
      </c>
      <c r="D965" s="14">
        <v>0.6018240196078432</v>
      </c>
      <c r="F965" s="13">
        <v>84</v>
      </c>
      <c r="G965" s="14">
        <v>0.007164571661998133</v>
      </c>
      <c r="I965" s="14">
        <v>7.512223478011452</v>
      </c>
      <c r="J965">
        <f t="shared" si="74"/>
        <v>3.913714408090424</v>
      </c>
      <c r="K965" s="17">
        <v>58.239797739440824</v>
      </c>
      <c r="N965" s="15">
        <v>38256</v>
      </c>
      <c r="O965" s="15">
        <v>38398</v>
      </c>
    </row>
    <row r="966" spans="1:15" ht="12.75">
      <c r="A966" s="14" t="s">
        <v>58</v>
      </c>
      <c r="B966" s="14" t="s">
        <v>56</v>
      </c>
      <c r="D966" s="14">
        <v>0.6880250505050505</v>
      </c>
      <c r="F966" s="14">
        <v>84</v>
      </c>
      <c r="G966" s="14">
        <v>0.00819077441077441</v>
      </c>
      <c r="I966" s="14">
        <v>7.0442724941802615</v>
      </c>
      <c r="J966">
        <f t="shared" si="74"/>
        <v>3.7787587388459256</v>
      </c>
      <c r="K966" s="17">
        <v>56.23152885187389</v>
      </c>
      <c r="N966" s="15">
        <v>38256</v>
      </c>
      <c r="O966" s="15">
        <v>38398</v>
      </c>
    </row>
    <row r="967" spans="1:15" ht="12.75">
      <c r="A967" s="14" t="s">
        <v>58</v>
      </c>
      <c r="B967" s="14" t="s">
        <v>56</v>
      </c>
      <c r="D967" s="14">
        <v>0.7227264717348927</v>
      </c>
      <c r="F967" s="13">
        <v>84</v>
      </c>
      <c r="G967" s="14">
        <v>0.008603886568272531</v>
      </c>
      <c r="I967" s="14">
        <v>7.174981893760308</v>
      </c>
      <c r="J967">
        <f t="shared" si="74"/>
        <v>4.740453926234385</v>
      </c>
      <c r="K967" s="17">
        <v>70.54246914039263</v>
      </c>
      <c r="N967" s="15">
        <v>38256</v>
      </c>
      <c r="O967" s="15">
        <v>38398</v>
      </c>
    </row>
    <row r="968" spans="1:15" ht="12.75">
      <c r="A968" s="14" t="s">
        <v>58</v>
      </c>
      <c r="B968" s="14" t="s">
        <v>56</v>
      </c>
      <c r="D968" s="14">
        <v>0.7847755360623779</v>
      </c>
      <c r="F968" s="14">
        <v>84</v>
      </c>
      <c r="G968" s="14">
        <v>0.009342565905504498</v>
      </c>
      <c r="I968" s="14">
        <v>3.4424070896081935</v>
      </c>
      <c r="J968">
        <f aca="true" t="shared" si="75" ref="J968:J1031">K968*60*1.12/1000</f>
        <v>3.576053146936349</v>
      </c>
      <c r="K968" s="17">
        <v>53.21507659131471</v>
      </c>
      <c r="N968" s="15">
        <v>38256</v>
      </c>
      <c r="O968" s="15">
        <v>38398</v>
      </c>
    </row>
    <row r="969" spans="1:15" ht="12.75">
      <c r="A969" s="14" t="s">
        <v>58</v>
      </c>
      <c r="B969" s="14" t="s">
        <v>56</v>
      </c>
      <c r="D969" s="14">
        <v>0.6115255147058823</v>
      </c>
      <c r="F969" s="13">
        <v>103</v>
      </c>
      <c r="G969" s="14">
        <v>0.0059371409194745855</v>
      </c>
      <c r="I969" s="14">
        <v>10.790224416158624</v>
      </c>
      <c r="J969">
        <f t="shared" si="75"/>
        <v>3.913714408090424</v>
      </c>
      <c r="K969" s="17">
        <v>58.239797739440824</v>
      </c>
      <c r="N969" s="15">
        <v>38256</v>
      </c>
      <c r="O969" s="15">
        <v>38419</v>
      </c>
    </row>
    <row r="970" spans="1:15" ht="12.75">
      <c r="A970" s="14" t="s">
        <v>58</v>
      </c>
      <c r="B970" s="14" t="s">
        <v>56</v>
      </c>
      <c r="D970" s="14">
        <v>0.7218398635477583</v>
      </c>
      <c r="F970" s="14">
        <v>103</v>
      </c>
      <c r="G970" s="14">
        <v>0.00700815401502678</v>
      </c>
      <c r="I970" s="14">
        <v>7.885937560005466</v>
      </c>
      <c r="J970">
        <f t="shared" si="75"/>
        <v>3.7787587388459256</v>
      </c>
      <c r="K970" s="17">
        <v>56.23152885187389</v>
      </c>
      <c r="N970" s="15">
        <v>38256</v>
      </c>
      <c r="O970" s="15">
        <v>38419</v>
      </c>
    </row>
    <row r="971" spans="1:15" ht="12.75">
      <c r="A971" s="14" t="s">
        <v>58</v>
      </c>
      <c r="B971" s="14" t="s">
        <v>56</v>
      </c>
      <c r="D971" s="14">
        <v>0.7533893762183235</v>
      </c>
      <c r="F971" s="13">
        <v>103</v>
      </c>
      <c r="G971" s="14">
        <v>0.007314459963284694</v>
      </c>
      <c r="I971" s="14">
        <v>7.916155355864858</v>
      </c>
      <c r="J971">
        <f t="shared" si="75"/>
        <v>4.740453926234385</v>
      </c>
      <c r="K971" s="17">
        <v>70.54246914039263</v>
      </c>
      <c r="N971" s="15">
        <v>38256</v>
      </c>
      <c r="O971" s="15">
        <v>38419</v>
      </c>
    </row>
    <row r="972" spans="1:15" ht="12.75">
      <c r="A972" s="14" t="s">
        <v>58</v>
      </c>
      <c r="B972" s="14" t="s">
        <v>56</v>
      </c>
      <c r="D972" s="14">
        <v>0.8313633658008658</v>
      </c>
      <c r="F972" s="14">
        <v>103</v>
      </c>
      <c r="G972" s="14">
        <v>0.00807148898835792</v>
      </c>
      <c r="I972" s="14">
        <v>2.9681322616973014</v>
      </c>
      <c r="J972">
        <f t="shared" si="75"/>
        <v>3.576053146936349</v>
      </c>
      <c r="K972" s="17">
        <v>53.21507659131471</v>
      </c>
      <c r="N972" s="15">
        <v>38256</v>
      </c>
      <c r="O972" s="15">
        <v>38419</v>
      </c>
    </row>
    <row r="973" spans="1:15" ht="12.75">
      <c r="A973" s="14" t="s">
        <v>58</v>
      </c>
      <c r="B973" s="14" t="s">
        <v>56</v>
      </c>
      <c r="D973" s="14">
        <v>0.7063055830753354</v>
      </c>
      <c r="F973" s="13">
        <v>120</v>
      </c>
      <c r="G973" s="14">
        <v>0.005885879858961129</v>
      </c>
      <c r="I973" s="14">
        <v>7.807572843802627</v>
      </c>
      <c r="J973">
        <f t="shared" si="75"/>
        <v>3.913714408090424</v>
      </c>
      <c r="K973" s="17">
        <v>58.239797739440824</v>
      </c>
      <c r="N973" s="15">
        <v>38256</v>
      </c>
      <c r="O973" s="15">
        <v>38419</v>
      </c>
    </row>
    <row r="974" spans="1:15" ht="12.75">
      <c r="A974" s="14" t="s">
        <v>58</v>
      </c>
      <c r="B974" s="14" t="s">
        <v>56</v>
      </c>
      <c r="D974" s="14">
        <v>0.7922029560616517</v>
      </c>
      <c r="F974" s="14">
        <v>120</v>
      </c>
      <c r="G974" s="14">
        <v>0.006601691300513764</v>
      </c>
      <c r="I974" s="14">
        <v>5.675841406928164</v>
      </c>
      <c r="J974">
        <f t="shared" si="75"/>
        <v>3.7787587388459256</v>
      </c>
      <c r="K974" s="17">
        <v>56.23152885187389</v>
      </c>
      <c r="N974" s="15">
        <v>38256</v>
      </c>
      <c r="O974" s="15">
        <v>38436</v>
      </c>
    </row>
    <row r="975" spans="1:15" ht="12.75">
      <c r="A975" s="14" t="s">
        <v>58</v>
      </c>
      <c r="B975" s="14" t="s">
        <v>56</v>
      </c>
      <c r="D975" s="14">
        <v>0.8214138377321603</v>
      </c>
      <c r="F975" s="13">
        <v>120</v>
      </c>
      <c r="G975" s="14">
        <v>0.006845115314434669</v>
      </c>
      <c r="I975" s="14">
        <v>5.199480152835664</v>
      </c>
      <c r="J975">
        <f t="shared" si="75"/>
        <v>4.740453926234385</v>
      </c>
      <c r="K975" s="17">
        <v>70.54246914039263</v>
      </c>
      <c r="N975" s="15">
        <v>38256</v>
      </c>
      <c r="O975" s="15">
        <v>38436</v>
      </c>
    </row>
    <row r="976" spans="1:15" ht="12.75">
      <c r="A976" s="14" t="s">
        <v>58</v>
      </c>
      <c r="B976" s="14" t="s">
        <v>56</v>
      </c>
      <c r="D976" s="14">
        <v>0.8762952150908673</v>
      </c>
      <c r="F976" s="14">
        <v>120</v>
      </c>
      <c r="G976" s="14">
        <v>0.007302460125757227</v>
      </c>
      <c r="I976" s="14">
        <v>2.8863179044767384</v>
      </c>
      <c r="J976">
        <f t="shared" si="75"/>
        <v>3.576053146936349</v>
      </c>
      <c r="K976" s="17">
        <v>53.21507659131471</v>
      </c>
      <c r="N976" s="15">
        <v>38256</v>
      </c>
      <c r="O976" s="15">
        <v>38436</v>
      </c>
    </row>
    <row r="977" spans="1:15" ht="12.75">
      <c r="A977" s="14" t="s">
        <v>58</v>
      </c>
      <c r="B977" s="14" t="s">
        <v>56</v>
      </c>
      <c r="D977" s="14">
        <v>0.6434177777777779</v>
      </c>
      <c r="F977" s="13">
        <v>137</v>
      </c>
      <c r="G977" s="14">
        <v>0.004696480129764802</v>
      </c>
      <c r="I977" s="14">
        <v>7.5909201613284845</v>
      </c>
      <c r="J977">
        <f t="shared" si="75"/>
        <v>3.913714408090424</v>
      </c>
      <c r="K977" s="17">
        <v>58.239797739440824</v>
      </c>
      <c r="N977" s="15">
        <v>38256</v>
      </c>
      <c r="O977" s="15">
        <v>38453</v>
      </c>
    </row>
    <row r="978" spans="1:15" ht="12.75">
      <c r="A978" s="14" t="s">
        <v>58</v>
      </c>
      <c r="B978" s="14" t="s">
        <v>56</v>
      </c>
      <c r="D978" s="14">
        <v>0.7348033333333334</v>
      </c>
      <c r="F978" s="14">
        <v>137</v>
      </c>
      <c r="G978" s="14">
        <v>0.0053635279805352805</v>
      </c>
      <c r="I978" s="14">
        <v>5.9229541137959885</v>
      </c>
      <c r="J978">
        <f t="shared" si="75"/>
        <v>3.7787587388459256</v>
      </c>
      <c r="K978" s="17">
        <v>56.23152885187389</v>
      </c>
      <c r="N978" s="15">
        <v>38256</v>
      </c>
      <c r="O978" s="15">
        <v>38453</v>
      </c>
    </row>
    <row r="979" spans="1:15" ht="12.75">
      <c r="A979" s="14" t="s">
        <v>58</v>
      </c>
      <c r="B979" s="14" t="s">
        <v>56</v>
      </c>
      <c r="D979" s="14">
        <v>0.7780859307359308</v>
      </c>
      <c r="F979" s="13">
        <v>137</v>
      </c>
      <c r="G979" s="14">
        <v>0.005679459348437451</v>
      </c>
      <c r="I979" s="14">
        <v>6.2084418230274325</v>
      </c>
      <c r="J979">
        <f t="shared" si="75"/>
        <v>4.740453926234385</v>
      </c>
      <c r="K979" s="17">
        <v>70.54246914039263</v>
      </c>
      <c r="N979" s="15">
        <v>38256</v>
      </c>
      <c r="O979" s="15">
        <v>38453</v>
      </c>
    </row>
    <row r="980" spans="1:15" ht="12.75">
      <c r="A980" s="14" t="s">
        <v>58</v>
      </c>
      <c r="B980" s="14" t="s">
        <v>56</v>
      </c>
      <c r="D980" s="14">
        <v>0.8497784290271134</v>
      </c>
      <c r="F980" s="14">
        <v>137</v>
      </c>
      <c r="G980" s="14">
        <v>0.006202762255672361</v>
      </c>
      <c r="I980" s="14">
        <v>2.0654182300071238</v>
      </c>
      <c r="J980">
        <f t="shared" si="75"/>
        <v>3.576053146936349</v>
      </c>
      <c r="K980" s="17">
        <v>53.21507659131471</v>
      </c>
      <c r="N980" s="15">
        <v>38256</v>
      </c>
      <c r="O980" s="15">
        <v>38453</v>
      </c>
    </row>
    <row r="981" spans="1:15" ht="12.75">
      <c r="A981" s="14" t="s">
        <v>58</v>
      </c>
      <c r="B981" s="14" t="s">
        <v>56</v>
      </c>
      <c r="D981" s="14">
        <v>0.43306996336996345</v>
      </c>
      <c r="F981" s="13">
        <v>51</v>
      </c>
      <c r="G981" s="14">
        <v>0.00849156790921497</v>
      </c>
      <c r="I981" s="14">
        <v>8.870475554084758</v>
      </c>
      <c r="J981">
        <f t="shared" si="75"/>
        <v>2.664830291493159</v>
      </c>
      <c r="K981" s="17">
        <v>39.655212671029155</v>
      </c>
      <c r="N981" s="15">
        <v>38256</v>
      </c>
      <c r="O981" s="15">
        <v>38336</v>
      </c>
    </row>
    <row r="982" spans="1:15" ht="12.75">
      <c r="A982" s="14" t="s">
        <v>58</v>
      </c>
      <c r="B982" s="14" t="s">
        <v>56</v>
      </c>
      <c r="D982" s="14">
        <v>0.6759436507936508</v>
      </c>
      <c r="F982" s="14">
        <v>51</v>
      </c>
      <c r="G982" s="14">
        <v>0.01325379707438531</v>
      </c>
      <c r="I982" s="14">
        <v>7.041669211370494</v>
      </c>
      <c r="J982">
        <f t="shared" si="75"/>
        <v>5.037211284949436</v>
      </c>
      <c r="K982" s="17">
        <v>74.9585012641285</v>
      </c>
      <c r="N982" s="15">
        <v>38256</v>
      </c>
      <c r="O982" s="15">
        <v>38336</v>
      </c>
    </row>
    <row r="983" spans="1:15" ht="12.75">
      <c r="A983" s="14" t="s">
        <v>58</v>
      </c>
      <c r="B983" s="14" t="s">
        <v>56</v>
      </c>
      <c r="D983" s="14">
        <v>0.7360685897435896</v>
      </c>
      <c r="F983" s="13">
        <v>51</v>
      </c>
      <c r="G983" s="14">
        <v>0.014432717445952736</v>
      </c>
      <c r="I983" s="14">
        <v>4.854733537663232</v>
      </c>
      <c r="J983">
        <f t="shared" si="75"/>
        <v>3.831124350089234</v>
      </c>
      <c r="K983" s="17">
        <v>57.01077901918503</v>
      </c>
      <c r="N983" s="15">
        <v>38256</v>
      </c>
      <c r="O983" s="15">
        <v>38336</v>
      </c>
    </row>
    <row r="984" spans="1:15" ht="12.75">
      <c r="A984" s="14" t="s">
        <v>58</v>
      </c>
      <c r="B984" s="14" t="s">
        <v>56</v>
      </c>
      <c r="D984" s="14">
        <v>0.729053846153846</v>
      </c>
      <c r="F984" s="14">
        <v>51</v>
      </c>
      <c r="G984" s="14">
        <v>0.014295173453996982</v>
      </c>
      <c r="I984" s="14">
        <v>7.154290638610852</v>
      </c>
      <c r="J984">
        <f t="shared" si="75"/>
        <v>4.173161693932185</v>
      </c>
      <c r="K984" s="17">
        <v>62.10062044541941</v>
      </c>
      <c r="N984" s="15">
        <v>38256</v>
      </c>
      <c r="O984" s="15">
        <v>38336</v>
      </c>
    </row>
    <row r="985" spans="1:15" ht="12.75">
      <c r="A985" s="14" t="s">
        <v>58</v>
      </c>
      <c r="B985" s="14" t="s">
        <v>56</v>
      </c>
      <c r="D985" s="14">
        <v>0.5414739682539683</v>
      </c>
      <c r="F985" s="13">
        <v>64</v>
      </c>
      <c r="G985" s="14">
        <v>0.008460530753968255</v>
      </c>
      <c r="I985" s="14">
        <v>7.835775631126875</v>
      </c>
      <c r="J985">
        <f t="shared" si="75"/>
        <v>2.664830291493159</v>
      </c>
      <c r="K985" s="17">
        <v>39.655212671029155</v>
      </c>
      <c r="N985" s="15">
        <v>38256</v>
      </c>
      <c r="O985" s="15">
        <v>38355</v>
      </c>
    </row>
    <row r="986" spans="1:15" ht="12.75">
      <c r="A986" s="14" t="s">
        <v>58</v>
      </c>
      <c r="B986" s="14" t="s">
        <v>56</v>
      </c>
      <c r="D986" s="14">
        <v>0.7498211538461539</v>
      </c>
      <c r="F986" s="14">
        <v>64</v>
      </c>
      <c r="G986" s="14">
        <v>0.011715955528846154</v>
      </c>
      <c r="I986" s="14">
        <v>4.693607986466902</v>
      </c>
      <c r="J986">
        <f t="shared" si="75"/>
        <v>5.037211284949436</v>
      </c>
      <c r="K986" s="17">
        <v>74.9585012641285</v>
      </c>
      <c r="N986" s="15">
        <v>38256</v>
      </c>
      <c r="O986" s="15">
        <v>38355</v>
      </c>
    </row>
    <row r="987" spans="1:15" ht="12.75">
      <c r="A987" s="14" t="s">
        <v>58</v>
      </c>
      <c r="B987" s="14" t="s">
        <v>56</v>
      </c>
      <c r="D987" s="14">
        <v>0.7943765079365078</v>
      </c>
      <c r="F987" s="13">
        <v>64</v>
      </c>
      <c r="G987" s="14">
        <v>0.012412132936507935</v>
      </c>
      <c r="I987" s="14">
        <v>3.3062234883061943</v>
      </c>
      <c r="J987">
        <f t="shared" si="75"/>
        <v>3.831124350089234</v>
      </c>
      <c r="K987" s="17">
        <v>57.01077901918503</v>
      </c>
      <c r="N987" s="15">
        <v>38256</v>
      </c>
      <c r="O987" s="15">
        <v>38355</v>
      </c>
    </row>
    <row r="988" spans="1:15" ht="12.75">
      <c r="A988" s="14" t="s">
        <v>58</v>
      </c>
      <c r="B988" s="14" t="s">
        <v>56</v>
      </c>
      <c r="D988" s="14">
        <v>0.8000002747252747</v>
      </c>
      <c r="F988" s="14">
        <v>64</v>
      </c>
      <c r="G988" s="14">
        <v>0.012500004292582417</v>
      </c>
      <c r="I988" s="14">
        <v>3.976674825060678</v>
      </c>
      <c r="J988">
        <f t="shared" si="75"/>
        <v>4.173161693932185</v>
      </c>
      <c r="K988" s="17">
        <v>62.10062044541941</v>
      </c>
      <c r="N988" s="15">
        <v>38256</v>
      </c>
      <c r="O988" s="15">
        <v>38355</v>
      </c>
    </row>
    <row r="989" spans="1:15" ht="12.75">
      <c r="A989" s="14" t="s">
        <v>58</v>
      </c>
      <c r="B989" s="14" t="s">
        <v>56</v>
      </c>
      <c r="D989" s="14">
        <v>0.49417848817848825</v>
      </c>
      <c r="F989" s="13">
        <v>69</v>
      </c>
      <c r="G989" s="14">
        <v>0.007162007075050554</v>
      </c>
      <c r="I989" s="14">
        <v>9.070355617175881</v>
      </c>
      <c r="J989">
        <f t="shared" si="75"/>
        <v>2.664830291493159</v>
      </c>
      <c r="K989" s="17">
        <v>39.655212671029155</v>
      </c>
      <c r="N989" s="15">
        <v>38256</v>
      </c>
      <c r="O989" s="15">
        <v>38372</v>
      </c>
    </row>
    <row r="990" spans="1:15" ht="12.75">
      <c r="A990" s="14" t="s">
        <v>58</v>
      </c>
      <c r="B990" s="14" t="s">
        <v>56</v>
      </c>
      <c r="D990" s="14">
        <v>0.6965032478632479</v>
      </c>
      <c r="F990" s="14">
        <v>69</v>
      </c>
      <c r="G990" s="14">
        <v>0.010094249969032578</v>
      </c>
      <c r="I990" s="14">
        <v>4.702479691965412</v>
      </c>
      <c r="J990">
        <f t="shared" si="75"/>
        <v>5.037211284949436</v>
      </c>
      <c r="K990" s="17">
        <v>74.9585012641285</v>
      </c>
      <c r="N990" s="15">
        <v>38256</v>
      </c>
      <c r="O990" s="15">
        <v>38372</v>
      </c>
    </row>
    <row r="991" spans="1:15" ht="12.75">
      <c r="A991" s="14" t="s">
        <v>58</v>
      </c>
      <c r="B991" s="14" t="s">
        <v>56</v>
      </c>
      <c r="D991" s="14">
        <v>0.7347410644910645</v>
      </c>
      <c r="F991" s="13">
        <v>69</v>
      </c>
      <c r="G991" s="14">
        <v>0.010648421224508181</v>
      </c>
      <c r="I991" s="14">
        <v>4.032491744323152</v>
      </c>
      <c r="J991">
        <f t="shared" si="75"/>
        <v>3.831124350089234</v>
      </c>
      <c r="K991" s="17">
        <v>57.01077901918503</v>
      </c>
      <c r="N991" s="15">
        <v>38256</v>
      </c>
      <c r="O991" s="15">
        <v>38372</v>
      </c>
    </row>
    <row r="992" spans="1:15" ht="12.75">
      <c r="A992" s="14" t="s">
        <v>58</v>
      </c>
      <c r="B992" s="14" t="s">
        <v>56</v>
      </c>
      <c r="D992" s="14">
        <v>0.7565263403263405</v>
      </c>
      <c r="F992" s="14">
        <v>69</v>
      </c>
      <c r="G992" s="14">
        <v>0.010964149859802036</v>
      </c>
      <c r="I992" s="14">
        <v>4.066406902504801</v>
      </c>
      <c r="J992">
        <f t="shared" si="75"/>
        <v>4.173161693932185</v>
      </c>
      <c r="K992" s="17">
        <v>62.10062044541941</v>
      </c>
      <c r="N992" s="15">
        <v>38256</v>
      </c>
      <c r="O992" s="15">
        <v>38372</v>
      </c>
    </row>
    <row r="993" spans="1:15" ht="12.75">
      <c r="A993" s="14" t="s">
        <v>58</v>
      </c>
      <c r="B993" s="14" t="s">
        <v>56</v>
      </c>
      <c r="D993" s="14">
        <v>0.5092457107843137</v>
      </c>
      <c r="F993" s="13">
        <v>84</v>
      </c>
      <c r="G993" s="14">
        <v>0.006062448937908496</v>
      </c>
      <c r="I993" s="14">
        <v>10.289973590266603</v>
      </c>
      <c r="J993">
        <f t="shared" si="75"/>
        <v>2.664830291493159</v>
      </c>
      <c r="K993" s="17">
        <v>39.655212671029155</v>
      </c>
      <c r="N993" s="15">
        <v>38256</v>
      </c>
      <c r="O993" s="15">
        <v>38398</v>
      </c>
    </row>
    <row r="994" spans="1:15" ht="12.75">
      <c r="A994" s="14" t="s">
        <v>58</v>
      </c>
      <c r="B994" s="14" t="s">
        <v>56</v>
      </c>
      <c r="D994" s="14">
        <v>0.7041973426212591</v>
      </c>
      <c r="F994" s="14">
        <v>84</v>
      </c>
      <c r="G994" s="14">
        <v>0.008383301697872133</v>
      </c>
      <c r="I994" s="14">
        <v>7.374311989222785</v>
      </c>
      <c r="J994">
        <f t="shared" si="75"/>
        <v>5.037211284949436</v>
      </c>
      <c r="K994" s="17">
        <v>74.9585012641285</v>
      </c>
      <c r="N994" s="15">
        <v>38256</v>
      </c>
      <c r="O994" s="15">
        <v>38398</v>
      </c>
    </row>
    <row r="995" spans="1:15" ht="12.75">
      <c r="A995" s="14" t="s">
        <v>58</v>
      </c>
      <c r="B995" s="14" t="s">
        <v>56</v>
      </c>
      <c r="D995" s="14">
        <v>0.7770979166666666</v>
      </c>
      <c r="F995" s="13">
        <v>84</v>
      </c>
      <c r="G995" s="14">
        <v>0.009251165674603174</v>
      </c>
      <c r="I995" s="14">
        <v>5.103463136449541</v>
      </c>
      <c r="J995">
        <f t="shared" si="75"/>
        <v>3.831124350089234</v>
      </c>
      <c r="K995" s="17">
        <v>57.01077901918503</v>
      </c>
      <c r="N995" s="15">
        <v>38256</v>
      </c>
      <c r="O995" s="15">
        <v>38398</v>
      </c>
    </row>
    <row r="996" spans="1:15" ht="12.75">
      <c r="A996" s="14" t="s">
        <v>58</v>
      </c>
      <c r="B996" s="14" t="s">
        <v>56</v>
      </c>
      <c r="D996" s="14">
        <v>0.7953970588235295</v>
      </c>
      <c r="F996" s="14">
        <v>84</v>
      </c>
      <c r="G996" s="14">
        <v>0.009469012605042019</v>
      </c>
      <c r="I996" s="14">
        <v>4.336038240614383</v>
      </c>
      <c r="J996">
        <f t="shared" si="75"/>
        <v>4.173161693932185</v>
      </c>
      <c r="K996" s="17">
        <v>62.10062044541941</v>
      </c>
      <c r="N996" s="15">
        <v>38256</v>
      </c>
      <c r="O996" s="15">
        <v>38398</v>
      </c>
    </row>
    <row r="997" spans="1:15" ht="12.75">
      <c r="A997" s="14" t="s">
        <v>58</v>
      </c>
      <c r="B997" s="14" t="s">
        <v>56</v>
      </c>
      <c r="D997" s="14">
        <v>0.4784071536306829</v>
      </c>
      <c r="F997" s="13">
        <v>103</v>
      </c>
      <c r="G997" s="14">
        <v>0.004644729646899834</v>
      </c>
      <c r="I997" s="14">
        <v>13.232301681294357</v>
      </c>
      <c r="J997">
        <f t="shared" si="75"/>
        <v>2.664830291493159</v>
      </c>
      <c r="K997" s="17">
        <v>39.655212671029155</v>
      </c>
      <c r="N997" s="15">
        <v>38256</v>
      </c>
      <c r="O997" s="15">
        <v>38419</v>
      </c>
    </row>
    <row r="998" spans="1:15" ht="12.75">
      <c r="A998" s="14" t="s">
        <v>58</v>
      </c>
      <c r="B998" s="14" t="s">
        <v>56</v>
      </c>
      <c r="D998" s="14">
        <v>0.7268005952380953</v>
      </c>
      <c r="F998" s="14">
        <v>103</v>
      </c>
      <c r="G998" s="14">
        <v>0.007056316458622284</v>
      </c>
      <c r="I998" s="14">
        <v>6.332867403331355</v>
      </c>
      <c r="J998">
        <f t="shared" si="75"/>
        <v>5.037211284949436</v>
      </c>
      <c r="K998" s="17">
        <v>74.9585012641285</v>
      </c>
      <c r="N998" s="15">
        <v>38256</v>
      </c>
      <c r="O998" s="15">
        <v>38419</v>
      </c>
    </row>
    <row r="999" spans="1:15" ht="12.75">
      <c r="A999" s="14" t="s">
        <v>58</v>
      </c>
      <c r="B999" s="14" t="s">
        <v>56</v>
      </c>
      <c r="D999" s="14">
        <v>0.8104594736842105</v>
      </c>
      <c r="F999" s="13">
        <v>103</v>
      </c>
      <c r="G999" s="14">
        <v>0.007868538579458354</v>
      </c>
      <c r="I999" s="14">
        <v>3.8155263698966713</v>
      </c>
      <c r="J999">
        <f t="shared" si="75"/>
        <v>3.831124350089234</v>
      </c>
      <c r="K999" s="17">
        <v>57.01077901918503</v>
      </c>
      <c r="N999" s="15">
        <v>38256</v>
      </c>
      <c r="O999" s="15">
        <v>38419</v>
      </c>
    </row>
    <row r="1000" spans="1:15" ht="12.75">
      <c r="A1000" s="14" t="s">
        <v>58</v>
      </c>
      <c r="B1000" s="14" t="s">
        <v>56</v>
      </c>
      <c r="D1000" s="14">
        <v>0.8403738888888889</v>
      </c>
      <c r="F1000" s="14">
        <v>103</v>
      </c>
      <c r="G1000" s="14">
        <v>0.008158969795037756</v>
      </c>
      <c r="I1000" s="14">
        <v>2.4139029804648025</v>
      </c>
      <c r="J1000">
        <f t="shared" si="75"/>
        <v>4.173161693932185</v>
      </c>
      <c r="K1000" s="17">
        <v>62.10062044541941</v>
      </c>
      <c r="N1000" s="15">
        <v>38256</v>
      </c>
      <c r="O1000" s="15">
        <v>38419</v>
      </c>
    </row>
    <row r="1001" spans="1:15" ht="12.75">
      <c r="A1001" s="14" t="s">
        <v>58</v>
      </c>
      <c r="B1001" s="14" t="s">
        <v>56</v>
      </c>
      <c r="D1001" s="14">
        <v>0.5806142857142857</v>
      </c>
      <c r="F1001" s="13">
        <v>120</v>
      </c>
      <c r="G1001" s="14">
        <v>0.004838452380952382</v>
      </c>
      <c r="I1001" s="14">
        <v>11.5235875900267</v>
      </c>
      <c r="J1001">
        <f t="shared" si="75"/>
        <v>2.664830291493159</v>
      </c>
      <c r="K1001" s="17">
        <v>39.655212671029155</v>
      </c>
      <c r="N1001" s="15">
        <v>38256</v>
      </c>
      <c r="O1001" s="15">
        <v>38436</v>
      </c>
    </row>
    <row r="1002" spans="1:15" ht="12.75">
      <c r="A1002" s="14" t="s">
        <v>58</v>
      </c>
      <c r="B1002" s="14" t="s">
        <v>56</v>
      </c>
      <c r="D1002" s="14">
        <v>0.7874306547619048</v>
      </c>
      <c r="F1002" s="14">
        <v>120</v>
      </c>
      <c r="G1002" s="14">
        <v>0.006561922123015873</v>
      </c>
      <c r="I1002" s="14">
        <v>4.430493532282909</v>
      </c>
      <c r="J1002">
        <f t="shared" si="75"/>
        <v>5.037211284949436</v>
      </c>
      <c r="K1002" s="17">
        <v>74.9585012641285</v>
      </c>
      <c r="N1002" s="15">
        <v>38256</v>
      </c>
      <c r="O1002" s="15">
        <v>38436</v>
      </c>
    </row>
    <row r="1003" spans="1:15" ht="12.75">
      <c r="A1003" s="14" t="s">
        <v>58</v>
      </c>
      <c r="B1003" s="14" t="s">
        <v>56</v>
      </c>
      <c r="D1003" s="14">
        <v>0.8652052700922265</v>
      </c>
      <c r="F1003" s="13">
        <v>120</v>
      </c>
      <c r="G1003" s="14">
        <v>0.007210043917435221</v>
      </c>
      <c r="I1003" s="14">
        <v>3.0104400659824537</v>
      </c>
      <c r="J1003">
        <f t="shared" si="75"/>
        <v>3.831124350089234</v>
      </c>
      <c r="K1003" s="17">
        <v>57.01077901918503</v>
      </c>
      <c r="N1003" s="15">
        <v>38256</v>
      </c>
      <c r="O1003" s="15">
        <v>38436</v>
      </c>
    </row>
    <row r="1004" spans="1:15" ht="12.75">
      <c r="A1004" s="14" t="s">
        <v>58</v>
      </c>
      <c r="B1004" s="14" t="s">
        <v>56</v>
      </c>
      <c r="D1004" s="14">
        <v>0.8855389064327485</v>
      </c>
      <c r="F1004" s="14">
        <v>120</v>
      </c>
      <c r="G1004" s="14">
        <v>0.00737949088693957</v>
      </c>
      <c r="I1004" s="14">
        <v>1.9144528228271158</v>
      </c>
      <c r="J1004">
        <f t="shared" si="75"/>
        <v>4.173161693932185</v>
      </c>
      <c r="K1004" s="17">
        <v>62.10062044541941</v>
      </c>
      <c r="N1004" s="15">
        <v>38256</v>
      </c>
      <c r="O1004" s="15">
        <v>38436</v>
      </c>
    </row>
    <row r="1005" spans="1:15" ht="12.75">
      <c r="A1005" s="14" t="s">
        <v>58</v>
      </c>
      <c r="B1005" s="14" t="s">
        <v>56</v>
      </c>
      <c r="D1005" s="14">
        <v>0.5030568226120856</v>
      </c>
      <c r="F1005" s="13">
        <v>137</v>
      </c>
      <c r="G1005" s="14">
        <v>0.003671947610307194</v>
      </c>
      <c r="I1005" s="14">
        <v>8.581980874328853</v>
      </c>
      <c r="J1005">
        <f t="shared" si="75"/>
        <v>2.664830291493159</v>
      </c>
      <c r="K1005" s="17">
        <v>39.655212671029155</v>
      </c>
      <c r="N1005" s="15">
        <v>38256</v>
      </c>
      <c r="O1005" s="15">
        <v>38453</v>
      </c>
    </row>
    <row r="1006" spans="1:15" ht="12.75">
      <c r="A1006" s="14" t="s">
        <v>58</v>
      </c>
      <c r="B1006" s="14" t="s">
        <v>56</v>
      </c>
      <c r="D1006" s="14">
        <v>0.7332226457688339</v>
      </c>
      <c r="F1006" s="14">
        <v>137</v>
      </c>
      <c r="G1006" s="14">
        <v>0.005351990115100977</v>
      </c>
      <c r="I1006" s="14">
        <v>5.654088950941703</v>
      </c>
      <c r="J1006">
        <f t="shared" si="75"/>
        <v>5.037211284949436</v>
      </c>
      <c r="K1006" s="17">
        <v>74.9585012641285</v>
      </c>
      <c r="N1006" s="15">
        <v>38256</v>
      </c>
      <c r="O1006" s="15">
        <v>38453</v>
      </c>
    </row>
    <row r="1007" spans="1:15" ht="12.75">
      <c r="A1007" s="14" t="s">
        <v>58</v>
      </c>
      <c r="B1007" s="14" t="s">
        <v>56</v>
      </c>
      <c r="D1007" s="14">
        <v>0.8107781481481483</v>
      </c>
      <c r="F1007" s="13">
        <v>137</v>
      </c>
      <c r="G1007" s="14">
        <v>0.005918088672614221</v>
      </c>
      <c r="I1007" s="14">
        <v>3.2821191031008277</v>
      </c>
      <c r="J1007">
        <f t="shared" si="75"/>
        <v>3.831124350089234</v>
      </c>
      <c r="K1007" s="17">
        <v>57.01077901918503</v>
      </c>
      <c r="N1007" s="15">
        <v>38256</v>
      </c>
      <c r="O1007" s="15">
        <v>38453</v>
      </c>
    </row>
    <row r="1008" spans="1:15" ht="12.75">
      <c r="A1008" s="14" t="s">
        <v>58</v>
      </c>
      <c r="B1008" s="14" t="s">
        <v>56</v>
      </c>
      <c r="D1008" s="14">
        <v>0.8396662793347004</v>
      </c>
      <c r="F1008" s="14">
        <v>137</v>
      </c>
      <c r="G1008" s="14">
        <v>0.006128950944048908</v>
      </c>
      <c r="I1008" s="14">
        <v>1.8462786675800646</v>
      </c>
      <c r="J1008">
        <f t="shared" si="75"/>
        <v>4.173161693932185</v>
      </c>
      <c r="K1008" s="17">
        <v>62.10062044541941</v>
      </c>
      <c r="N1008" s="15">
        <v>38256</v>
      </c>
      <c r="O1008" s="15">
        <v>38453</v>
      </c>
    </row>
    <row r="1009" spans="1:15" ht="12.75">
      <c r="A1009" s="14" t="s">
        <v>58</v>
      </c>
      <c r="B1009" s="14" t="s">
        <v>56</v>
      </c>
      <c r="D1009" s="14">
        <v>0.47428949938949944</v>
      </c>
      <c r="F1009" s="13">
        <v>51</v>
      </c>
      <c r="G1009" s="14">
        <v>0.009299794105676459</v>
      </c>
      <c r="I1009" s="14">
        <v>11.155414157366147</v>
      </c>
      <c r="J1009">
        <f t="shared" si="75"/>
        <v>3.484812956573469</v>
      </c>
      <c r="K1009" s="17">
        <v>51.857335663295665</v>
      </c>
      <c r="N1009" s="15">
        <v>38256</v>
      </c>
      <c r="O1009" s="15">
        <v>38336</v>
      </c>
    </row>
    <row r="1010" spans="1:15" ht="12.75">
      <c r="A1010" s="14" t="s">
        <v>58</v>
      </c>
      <c r="B1010" s="14" t="s">
        <v>56</v>
      </c>
      <c r="D1010" s="14">
        <v>0.46737247863247866</v>
      </c>
      <c r="F1010" s="14">
        <v>51</v>
      </c>
      <c r="G1010" s="14">
        <v>0.00916416624769566</v>
      </c>
      <c r="I1010" s="14">
        <v>10.215564268298193</v>
      </c>
      <c r="J1010">
        <f t="shared" si="75"/>
        <v>3.3569882614515176</v>
      </c>
      <c r="K1010" s="17">
        <v>49.955182462076145</v>
      </c>
      <c r="N1010" s="15">
        <v>38256</v>
      </c>
      <c r="O1010" s="15">
        <v>38336</v>
      </c>
    </row>
    <row r="1011" spans="1:15" ht="12.75">
      <c r="A1011" s="14" t="s">
        <v>58</v>
      </c>
      <c r="B1011" s="14" t="s">
        <v>56</v>
      </c>
      <c r="D1011" s="14">
        <v>0.6791615384615385</v>
      </c>
      <c r="F1011" s="13">
        <v>51</v>
      </c>
      <c r="G1011" s="14">
        <v>0.013316892911010559</v>
      </c>
      <c r="I1011" s="14">
        <v>9.405814919682571</v>
      </c>
      <c r="J1011">
        <f t="shared" si="75"/>
        <v>4.244278706127306</v>
      </c>
      <c r="K1011" s="17">
        <v>63.158909317370636</v>
      </c>
      <c r="N1011" s="15">
        <v>38256</v>
      </c>
      <c r="O1011" s="15">
        <v>38336</v>
      </c>
    </row>
    <row r="1012" spans="1:15" ht="12.75">
      <c r="A1012" s="14" t="s">
        <v>58</v>
      </c>
      <c r="B1012" s="14" t="s">
        <v>56</v>
      </c>
      <c r="D1012" s="14">
        <v>0.7395955555555555</v>
      </c>
      <c r="F1012" s="14">
        <v>51</v>
      </c>
      <c r="G1012" s="14">
        <v>0.014501873638344225</v>
      </c>
      <c r="I1012" s="14">
        <v>6.442103408961093</v>
      </c>
      <c r="J1012">
        <f t="shared" si="75"/>
        <v>3.4580122843545515</v>
      </c>
      <c r="K1012" s="17">
        <v>51.45851613622844</v>
      </c>
      <c r="N1012" s="15">
        <v>38256</v>
      </c>
      <c r="O1012" s="15">
        <v>38336</v>
      </c>
    </row>
    <row r="1013" spans="1:15" ht="12.75">
      <c r="A1013" s="14" t="s">
        <v>58</v>
      </c>
      <c r="B1013" s="14" t="s">
        <v>56</v>
      </c>
      <c r="D1013" s="14">
        <v>0.5733593162393161</v>
      </c>
      <c r="F1013" s="13">
        <v>64</v>
      </c>
      <c r="G1013" s="14">
        <v>0.008958739316239315</v>
      </c>
      <c r="I1013" s="14">
        <v>7.981826450740411</v>
      </c>
      <c r="J1013">
        <f t="shared" si="75"/>
        <v>3.484812956573469</v>
      </c>
      <c r="K1013" s="17">
        <v>51.857335663295665</v>
      </c>
      <c r="N1013" s="15">
        <v>38256</v>
      </c>
      <c r="O1013" s="15">
        <v>38355</v>
      </c>
    </row>
    <row r="1014" spans="1:15" ht="12.75">
      <c r="A1014" s="14" t="s">
        <v>58</v>
      </c>
      <c r="B1014" s="14" t="s">
        <v>56</v>
      </c>
      <c r="D1014" s="14">
        <v>0.5711834920634921</v>
      </c>
      <c r="F1014" s="14">
        <v>64</v>
      </c>
      <c r="G1014" s="14">
        <v>0.008924742063492063</v>
      </c>
      <c r="I1014" s="14">
        <v>6.677294881805231</v>
      </c>
      <c r="J1014">
        <f t="shared" si="75"/>
        <v>3.3569882614515176</v>
      </c>
      <c r="K1014" s="17">
        <v>49.955182462076145</v>
      </c>
      <c r="N1014" s="15">
        <v>38256</v>
      </c>
      <c r="O1014" s="15">
        <v>38355</v>
      </c>
    </row>
    <row r="1015" spans="1:15" ht="12.75">
      <c r="A1015" s="14" t="s">
        <v>58</v>
      </c>
      <c r="B1015" s="14" t="s">
        <v>56</v>
      </c>
      <c r="D1015" s="14">
        <v>0.7362528571428572</v>
      </c>
      <c r="F1015" s="13">
        <v>64</v>
      </c>
      <c r="G1015" s="14">
        <v>0.011503950892857143</v>
      </c>
      <c r="I1015" s="14">
        <v>7.373840826018636</v>
      </c>
      <c r="J1015">
        <f t="shared" si="75"/>
        <v>4.244278706127306</v>
      </c>
      <c r="K1015" s="17">
        <v>63.158909317370636</v>
      </c>
      <c r="N1015" s="15">
        <v>38256</v>
      </c>
      <c r="O1015" s="15">
        <v>38355</v>
      </c>
    </row>
    <row r="1016" spans="1:15" ht="12.75">
      <c r="A1016" s="14" t="s">
        <v>58</v>
      </c>
      <c r="B1016" s="14" t="s">
        <v>56</v>
      </c>
      <c r="D1016" s="14">
        <v>0.7944514652014653</v>
      </c>
      <c r="F1016" s="14">
        <v>64</v>
      </c>
      <c r="G1016" s="14">
        <v>0.012413304143772895</v>
      </c>
      <c r="I1016" s="14">
        <v>4.043828672039708</v>
      </c>
      <c r="J1016">
        <f t="shared" si="75"/>
        <v>3.4580122843545515</v>
      </c>
      <c r="K1016" s="17">
        <v>51.45851613622844</v>
      </c>
      <c r="N1016" s="15">
        <v>38256</v>
      </c>
      <c r="O1016" s="15">
        <v>38355</v>
      </c>
    </row>
    <row r="1017" spans="1:15" ht="12.75">
      <c r="A1017" s="14" t="s">
        <v>58</v>
      </c>
      <c r="B1017" s="14" t="s">
        <v>56</v>
      </c>
      <c r="D1017" s="14">
        <v>0.5426550505050506</v>
      </c>
      <c r="F1017" s="13">
        <v>69</v>
      </c>
      <c r="G1017" s="14">
        <v>0.007864565949348559</v>
      </c>
      <c r="I1017" s="14">
        <v>8.83777892394528</v>
      </c>
      <c r="J1017">
        <f t="shared" si="75"/>
        <v>3.484812956573469</v>
      </c>
      <c r="K1017" s="17">
        <v>51.857335663295665</v>
      </c>
      <c r="N1017" s="15">
        <v>38256</v>
      </c>
      <c r="O1017" s="15">
        <v>38372</v>
      </c>
    </row>
    <row r="1018" spans="1:15" ht="12.75">
      <c r="A1018" s="14" t="s">
        <v>58</v>
      </c>
      <c r="B1018" s="14" t="s">
        <v>56</v>
      </c>
      <c r="D1018" s="14">
        <v>0.5389631868131869</v>
      </c>
      <c r="F1018" s="14">
        <v>69</v>
      </c>
      <c r="G1018" s="14">
        <v>0.007811060678451984</v>
      </c>
      <c r="I1018" s="14">
        <v>8.194291407065464</v>
      </c>
      <c r="J1018">
        <f t="shared" si="75"/>
        <v>3.3569882614515176</v>
      </c>
      <c r="K1018" s="17">
        <v>49.955182462076145</v>
      </c>
      <c r="N1018" s="15">
        <v>38256</v>
      </c>
      <c r="O1018" s="15">
        <v>38372</v>
      </c>
    </row>
    <row r="1019" spans="1:15" ht="12.75">
      <c r="A1019" s="14" t="s">
        <v>58</v>
      </c>
      <c r="B1019" s="14" t="s">
        <v>56</v>
      </c>
      <c r="D1019" s="14">
        <v>0.7153800000000001</v>
      </c>
      <c r="F1019" s="13">
        <v>69</v>
      </c>
      <c r="G1019" s="14">
        <v>0.010367826086956524</v>
      </c>
      <c r="I1019" s="14">
        <v>7.192474468181412</v>
      </c>
      <c r="J1019">
        <f t="shared" si="75"/>
        <v>4.244278706127306</v>
      </c>
      <c r="K1019" s="17">
        <v>63.158909317370636</v>
      </c>
      <c r="N1019" s="15">
        <v>38256</v>
      </c>
      <c r="O1019" s="15">
        <v>38372</v>
      </c>
    </row>
    <row r="1020" spans="1:15" ht="12.75">
      <c r="A1020" s="14" t="s">
        <v>58</v>
      </c>
      <c r="B1020" s="14" t="s">
        <v>56</v>
      </c>
      <c r="D1020" s="14">
        <v>0.7596681623931624</v>
      </c>
      <c r="F1020" s="14">
        <v>69</v>
      </c>
      <c r="G1020" s="14">
        <v>0.011009683512944382</v>
      </c>
      <c r="I1020" s="14">
        <v>3.938031711296524</v>
      </c>
      <c r="J1020">
        <f t="shared" si="75"/>
        <v>3.4580122843545515</v>
      </c>
      <c r="K1020" s="17">
        <v>51.45851613622844</v>
      </c>
      <c r="N1020" s="15">
        <v>38256</v>
      </c>
      <c r="O1020" s="15">
        <v>38372</v>
      </c>
    </row>
    <row r="1021" spans="1:15" ht="12.75">
      <c r="A1021" s="14" t="s">
        <v>58</v>
      </c>
      <c r="B1021" s="14" t="s">
        <v>56</v>
      </c>
      <c r="D1021" s="14">
        <v>0.5503311111111111</v>
      </c>
      <c r="F1021" s="13">
        <v>84</v>
      </c>
      <c r="G1021" s="14">
        <v>0.006551560846560846</v>
      </c>
      <c r="I1021" s="14">
        <v>9.402604281873783</v>
      </c>
      <c r="J1021">
        <f t="shared" si="75"/>
        <v>3.484812956573469</v>
      </c>
      <c r="K1021" s="17">
        <v>51.857335663295665</v>
      </c>
      <c r="N1021" s="15">
        <v>38256</v>
      </c>
      <c r="O1021" s="15">
        <v>38398</v>
      </c>
    </row>
    <row r="1022" spans="1:15" ht="12.75">
      <c r="A1022" s="14" t="s">
        <v>58</v>
      </c>
      <c r="B1022" s="14" t="s">
        <v>56</v>
      </c>
      <c r="D1022" s="14">
        <v>0.5505740740740741</v>
      </c>
      <c r="F1022" s="14">
        <v>84</v>
      </c>
      <c r="G1022" s="14">
        <v>0.006554453262786596</v>
      </c>
      <c r="I1022" s="14">
        <v>8.933260655462796</v>
      </c>
      <c r="J1022">
        <f t="shared" si="75"/>
        <v>3.3569882614515176</v>
      </c>
      <c r="K1022" s="17">
        <v>49.955182462076145</v>
      </c>
      <c r="N1022" s="15">
        <v>38256</v>
      </c>
      <c r="O1022" s="15">
        <v>38398</v>
      </c>
    </row>
    <row r="1023" spans="1:15" ht="12.75">
      <c r="A1023" s="14" t="s">
        <v>58</v>
      </c>
      <c r="B1023" s="14" t="s">
        <v>56</v>
      </c>
      <c r="D1023" s="14">
        <v>0.7457958333333332</v>
      </c>
      <c r="F1023" s="13">
        <v>84</v>
      </c>
      <c r="G1023" s="14">
        <v>0.008878521825396824</v>
      </c>
      <c r="I1023" s="14">
        <v>4.691165014589035</v>
      </c>
      <c r="J1023">
        <f t="shared" si="75"/>
        <v>4.244278706127306</v>
      </c>
      <c r="K1023" s="17">
        <v>63.158909317370636</v>
      </c>
      <c r="N1023" s="15">
        <v>38256</v>
      </c>
      <c r="O1023" s="15">
        <v>38398</v>
      </c>
    </row>
    <row r="1024" spans="1:15" ht="12.75">
      <c r="A1024" s="14" t="s">
        <v>58</v>
      </c>
      <c r="B1024" s="14" t="s">
        <v>56</v>
      </c>
      <c r="D1024" s="14">
        <v>0.7862738425925926</v>
      </c>
      <c r="F1024" s="14">
        <v>84</v>
      </c>
      <c r="G1024" s="14">
        <v>0.009360402888007055</v>
      </c>
      <c r="I1024" s="14">
        <v>4.013557169834162</v>
      </c>
      <c r="J1024">
        <f t="shared" si="75"/>
        <v>3.4580122843545515</v>
      </c>
      <c r="K1024" s="17">
        <v>51.45851613622844</v>
      </c>
      <c r="N1024" s="15">
        <v>38256</v>
      </c>
      <c r="O1024" s="15">
        <v>38398</v>
      </c>
    </row>
    <row r="1025" spans="1:15" ht="12.75">
      <c r="A1025" s="14" t="s">
        <v>58</v>
      </c>
      <c r="B1025" s="14" t="s">
        <v>56</v>
      </c>
      <c r="D1025" s="14">
        <v>0.5549754084967321</v>
      </c>
      <c r="F1025" s="13">
        <v>103</v>
      </c>
      <c r="G1025" s="14">
        <v>0.0053881107621041955</v>
      </c>
      <c r="I1025" s="14">
        <v>9.693039606407487</v>
      </c>
      <c r="J1025">
        <f t="shared" si="75"/>
        <v>3.484812956573469</v>
      </c>
      <c r="K1025" s="17">
        <v>51.857335663295665</v>
      </c>
      <c r="N1025" s="15">
        <v>38256</v>
      </c>
      <c r="O1025" s="15">
        <v>38419</v>
      </c>
    </row>
    <row r="1026" spans="1:15" ht="12.75">
      <c r="A1026" s="14" t="s">
        <v>58</v>
      </c>
      <c r="B1026" s="14" t="s">
        <v>56</v>
      </c>
      <c r="D1026" s="14">
        <v>0.617538725490196</v>
      </c>
      <c r="F1026" s="14">
        <v>103</v>
      </c>
      <c r="G1026" s="14">
        <v>0.005995521606700932</v>
      </c>
      <c r="I1026" s="14">
        <v>11.102367448530797</v>
      </c>
      <c r="J1026">
        <f t="shared" si="75"/>
        <v>3.3569882614515176</v>
      </c>
      <c r="K1026" s="17">
        <v>49.955182462076145</v>
      </c>
      <c r="N1026" s="15">
        <v>38256</v>
      </c>
      <c r="O1026" s="15">
        <v>38419</v>
      </c>
    </row>
    <row r="1027" spans="1:15" ht="12.75">
      <c r="A1027" s="14" t="s">
        <v>58</v>
      </c>
      <c r="B1027" s="14" t="s">
        <v>56</v>
      </c>
      <c r="D1027" s="14">
        <v>0.7715739651416124</v>
      </c>
      <c r="F1027" s="13">
        <v>103</v>
      </c>
      <c r="G1027" s="14">
        <v>0.007491009370306916</v>
      </c>
      <c r="I1027" s="14">
        <v>5.36219659373063</v>
      </c>
      <c r="J1027">
        <f t="shared" si="75"/>
        <v>4.244278706127306</v>
      </c>
      <c r="K1027" s="17">
        <v>63.158909317370636</v>
      </c>
      <c r="N1027" s="15">
        <v>38256</v>
      </c>
      <c r="O1027" s="15">
        <v>38419</v>
      </c>
    </row>
    <row r="1028" spans="1:15" ht="12.75">
      <c r="A1028" s="14" t="s">
        <v>58</v>
      </c>
      <c r="B1028" s="14" t="s">
        <v>56</v>
      </c>
      <c r="D1028" s="14">
        <v>0.8277388888888889</v>
      </c>
      <c r="F1028" s="14">
        <v>103</v>
      </c>
      <c r="G1028" s="14">
        <v>0.008036299892125134</v>
      </c>
      <c r="I1028" s="14">
        <v>2.7452321503960087</v>
      </c>
      <c r="J1028">
        <f t="shared" si="75"/>
        <v>3.4580122843545515</v>
      </c>
      <c r="K1028" s="17">
        <v>51.45851613622844</v>
      </c>
      <c r="N1028" s="15">
        <v>38256</v>
      </c>
      <c r="O1028" s="15">
        <v>38419</v>
      </c>
    </row>
    <row r="1029" spans="1:15" ht="12.75">
      <c r="A1029" s="14" t="s">
        <v>58</v>
      </c>
      <c r="B1029" s="14" t="s">
        <v>56</v>
      </c>
      <c r="D1029" s="14">
        <v>0.6404160547504025</v>
      </c>
      <c r="F1029" s="13">
        <v>120</v>
      </c>
      <c r="G1029" s="14">
        <v>0.005336800456253355</v>
      </c>
      <c r="I1029" s="14">
        <v>6.982456801804671</v>
      </c>
      <c r="J1029">
        <f t="shared" si="75"/>
        <v>3.484812956573469</v>
      </c>
      <c r="K1029" s="17">
        <v>51.857335663295665</v>
      </c>
      <c r="N1029" s="15">
        <v>38256</v>
      </c>
      <c r="O1029" s="15">
        <v>38436</v>
      </c>
    </row>
    <row r="1030" spans="1:15" ht="12.75">
      <c r="A1030" s="14" t="s">
        <v>58</v>
      </c>
      <c r="B1030" s="14" t="s">
        <v>56</v>
      </c>
      <c r="D1030" s="14">
        <v>0.7309283068783069</v>
      </c>
      <c r="F1030" s="14">
        <v>120</v>
      </c>
      <c r="G1030" s="14">
        <v>0.006091069223985891</v>
      </c>
      <c r="I1030" s="14">
        <v>7.2475700835095145</v>
      </c>
      <c r="J1030">
        <f t="shared" si="75"/>
        <v>3.3569882614515176</v>
      </c>
      <c r="K1030" s="17">
        <v>49.955182462076145</v>
      </c>
      <c r="N1030" s="15">
        <v>38256</v>
      </c>
      <c r="O1030" s="15">
        <v>38436</v>
      </c>
    </row>
    <row r="1031" spans="1:15" ht="12.75">
      <c r="A1031" s="14" t="s">
        <v>58</v>
      </c>
      <c r="B1031" s="14" t="s">
        <v>56</v>
      </c>
      <c r="D1031" s="14">
        <v>0.847763427128427</v>
      </c>
      <c r="F1031" s="13">
        <v>120</v>
      </c>
      <c r="G1031" s="14">
        <v>0.007064695226070225</v>
      </c>
      <c r="I1031" s="14">
        <v>3.579355840206878</v>
      </c>
      <c r="J1031">
        <f t="shared" si="75"/>
        <v>4.244278706127306</v>
      </c>
      <c r="K1031" s="17">
        <v>63.158909317370636</v>
      </c>
      <c r="N1031" s="15">
        <v>38256</v>
      </c>
      <c r="O1031" s="15">
        <v>38436</v>
      </c>
    </row>
    <row r="1032" spans="1:15" ht="12.75">
      <c r="A1032" s="14" t="s">
        <v>58</v>
      </c>
      <c r="B1032" s="14" t="s">
        <v>56</v>
      </c>
      <c r="D1032" s="14">
        <v>0.8651992703533026</v>
      </c>
      <c r="F1032" s="14">
        <v>120</v>
      </c>
      <c r="G1032" s="14">
        <v>0.007209993919610855</v>
      </c>
      <c r="I1032" s="14">
        <v>2.749215176513091</v>
      </c>
      <c r="J1032">
        <f aca="true" t="shared" si="76" ref="J1032:J1095">K1032*60*1.12/1000</f>
        <v>3.4580122843545515</v>
      </c>
      <c r="K1032" s="17">
        <v>51.45851613622844</v>
      </c>
      <c r="N1032" s="15">
        <v>38256</v>
      </c>
      <c r="O1032" s="15">
        <v>38436</v>
      </c>
    </row>
    <row r="1033" spans="1:15" ht="12.75">
      <c r="A1033" s="14" t="s">
        <v>58</v>
      </c>
      <c r="B1033" s="14" t="s">
        <v>56</v>
      </c>
      <c r="D1033" s="14">
        <v>0.5674823743386244</v>
      </c>
      <c r="F1033" s="13">
        <v>137</v>
      </c>
      <c r="G1033" s="14">
        <v>0.004142207111960762</v>
      </c>
      <c r="I1033" s="14">
        <v>8.839046383978234</v>
      </c>
      <c r="J1033">
        <f t="shared" si="76"/>
        <v>3.484812956573469</v>
      </c>
      <c r="K1033" s="17">
        <v>51.857335663295665</v>
      </c>
      <c r="N1033" s="15">
        <v>38256</v>
      </c>
      <c r="O1033" s="15">
        <v>38453</v>
      </c>
    </row>
    <row r="1034" spans="1:15" ht="12.75">
      <c r="A1034" s="14" t="s">
        <v>58</v>
      </c>
      <c r="B1034" s="14" t="s">
        <v>56</v>
      </c>
      <c r="D1034" s="14">
        <v>0.5853030910609859</v>
      </c>
      <c r="F1034" s="14">
        <v>137</v>
      </c>
      <c r="G1034" s="14">
        <v>0.004272285336211576</v>
      </c>
      <c r="I1034" s="14">
        <v>11.051977040056629</v>
      </c>
      <c r="J1034">
        <f t="shared" si="76"/>
        <v>3.3569882614515176</v>
      </c>
      <c r="K1034" s="17">
        <v>49.955182462076145</v>
      </c>
      <c r="N1034" s="15">
        <v>38256</v>
      </c>
      <c r="O1034" s="15">
        <v>38453</v>
      </c>
    </row>
    <row r="1035" spans="1:15" ht="12.75">
      <c r="A1035" s="14" t="s">
        <v>58</v>
      </c>
      <c r="B1035" s="14" t="s">
        <v>56</v>
      </c>
      <c r="D1035" s="14">
        <v>0.801413484848485</v>
      </c>
      <c r="F1035" s="13">
        <v>137</v>
      </c>
      <c r="G1035" s="14">
        <v>0.0058497334660473355</v>
      </c>
      <c r="I1035" s="14">
        <v>3.8048232577940517</v>
      </c>
      <c r="J1035">
        <f t="shared" si="76"/>
        <v>4.244278706127306</v>
      </c>
      <c r="K1035" s="17">
        <v>63.158909317370636</v>
      </c>
      <c r="N1035" s="15">
        <v>38256</v>
      </c>
      <c r="O1035" s="15">
        <v>38453</v>
      </c>
    </row>
    <row r="1036" spans="1:15" ht="12.75">
      <c r="A1036" s="14" t="s">
        <v>58</v>
      </c>
      <c r="B1036" s="14" t="s">
        <v>56</v>
      </c>
      <c r="D1036" s="14">
        <v>0.8122374509803922</v>
      </c>
      <c r="F1036" s="14">
        <v>137</v>
      </c>
      <c r="G1036" s="14">
        <v>0.005928740518105053</v>
      </c>
      <c r="I1036" s="14">
        <v>4.83069779779433</v>
      </c>
      <c r="J1036">
        <f t="shared" si="76"/>
        <v>3.4580122843545515</v>
      </c>
      <c r="K1036" s="17">
        <v>51.45851613622844</v>
      </c>
      <c r="N1036" s="15">
        <v>38256</v>
      </c>
      <c r="O1036" s="15">
        <v>38453</v>
      </c>
    </row>
    <row r="1037" spans="1:15" ht="12.75">
      <c r="A1037" s="14" t="s">
        <v>59</v>
      </c>
      <c r="B1037" s="13">
        <v>222</v>
      </c>
      <c r="D1037" s="14">
        <v>0.5446984126984127</v>
      </c>
      <c r="F1037" s="14">
        <v>70</v>
      </c>
      <c r="G1037" s="14">
        <v>0.007781405895691609</v>
      </c>
      <c r="I1037" s="14">
        <v>7.878594465127082</v>
      </c>
      <c r="J1037">
        <f t="shared" si="76"/>
        <v>1.091838866225461</v>
      </c>
      <c r="K1037" s="17">
        <v>16.247602175974123</v>
      </c>
      <c r="N1037" s="15">
        <v>38632</v>
      </c>
      <c r="O1037" s="15">
        <v>38728</v>
      </c>
    </row>
    <row r="1038" spans="1:15" ht="12.75">
      <c r="A1038" s="14" t="s">
        <v>59</v>
      </c>
      <c r="B1038" s="13">
        <v>222</v>
      </c>
      <c r="D1038" s="14">
        <v>0.5356336996336997</v>
      </c>
      <c r="F1038" s="13">
        <v>70</v>
      </c>
      <c r="G1038" s="14">
        <v>0.007651909994767138</v>
      </c>
      <c r="I1038" s="14">
        <v>10.837241861475034</v>
      </c>
      <c r="J1038">
        <f t="shared" si="76"/>
        <v>0.8922999823393815</v>
      </c>
      <c r="K1038" s="17">
        <v>13.278273546716985</v>
      </c>
      <c r="N1038" s="15">
        <v>38632</v>
      </c>
      <c r="O1038" s="15">
        <v>38728</v>
      </c>
    </row>
    <row r="1039" spans="1:15" ht="12.75">
      <c r="A1039" s="14" t="s">
        <v>59</v>
      </c>
      <c r="B1039" s="13">
        <v>222</v>
      </c>
      <c r="D1039" s="14">
        <v>0.2754861111111111</v>
      </c>
      <c r="F1039" s="14">
        <v>70</v>
      </c>
      <c r="G1039" s="14">
        <v>0.003935515873015873</v>
      </c>
      <c r="I1039" s="14">
        <v>8.029873697523707</v>
      </c>
      <c r="J1039">
        <f t="shared" si="76"/>
        <v>0.9458715671475314</v>
      </c>
      <c r="K1039" s="17">
        <v>14.075469749219216</v>
      </c>
      <c r="N1039" s="15">
        <v>38632</v>
      </c>
      <c r="O1039" s="15">
        <v>38728</v>
      </c>
    </row>
    <row r="1040" spans="1:15" ht="12.75">
      <c r="A1040" s="14" t="s">
        <v>59</v>
      </c>
      <c r="B1040" s="13">
        <v>222</v>
      </c>
      <c r="D1040" s="14">
        <v>0.2746190476190476</v>
      </c>
      <c r="F1040" s="13">
        <v>70</v>
      </c>
      <c r="G1040" s="14">
        <v>0.00392312925170068</v>
      </c>
      <c r="I1040" s="14">
        <v>8.400686911623717</v>
      </c>
      <c r="J1040">
        <f t="shared" si="76"/>
        <v>0.9599079090571092</v>
      </c>
      <c r="K1040" s="17">
        <v>14.28434388477841</v>
      </c>
      <c r="N1040" s="15">
        <v>38632</v>
      </c>
      <c r="O1040" s="15">
        <v>38728</v>
      </c>
    </row>
    <row r="1041" spans="1:15" ht="12.75">
      <c r="A1041" s="14" t="s">
        <v>59</v>
      </c>
      <c r="B1041" s="13">
        <v>222</v>
      </c>
      <c r="D1041" s="14">
        <v>0.5082222222222222</v>
      </c>
      <c r="F1041" s="14">
        <v>70</v>
      </c>
      <c r="G1041" s="14">
        <v>0.007260317460317461</v>
      </c>
      <c r="I1041" s="14">
        <v>10.374288079842692</v>
      </c>
      <c r="J1041">
        <f t="shared" si="76"/>
        <v>0.6763570237209996</v>
      </c>
      <c r="K1041" s="17">
        <v>10.064836662514873</v>
      </c>
      <c r="N1041" s="15">
        <v>38632</v>
      </c>
      <c r="O1041" s="15">
        <v>38728</v>
      </c>
    </row>
    <row r="1042" spans="1:15" ht="12.75">
      <c r="A1042" s="14" t="s">
        <v>59</v>
      </c>
      <c r="B1042" s="13">
        <v>222</v>
      </c>
      <c r="D1042" s="14">
        <v>0.5127546296296296</v>
      </c>
      <c r="F1042" s="14">
        <v>81</v>
      </c>
      <c r="G1042" s="14">
        <v>0.0063303040695016</v>
      </c>
      <c r="I1042" s="14">
        <v>7.172504487680558</v>
      </c>
      <c r="J1042">
        <f t="shared" si="76"/>
        <v>1.091838866225461</v>
      </c>
      <c r="K1042" s="17">
        <v>16.247602175974123</v>
      </c>
      <c r="N1042" s="15">
        <v>38632</v>
      </c>
      <c r="O1042" s="15">
        <v>38744</v>
      </c>
    </row>
    <row r="1043" spans="1:15" ht="12.75">
      <c r="A1043" s="14" t="s">
        <v>59</v>
      </c>
      <c r="B1043" s="13">
        <v>222</v>
      </c>
      <c r="D1043" s="14">
        <v>0.521375</v>
      </c>
      <c r="F1043" s="13">
        <v>81</v>
      </c>
      <c r="G1043" s="14">
        <v>0.006436728395061729</v>
      </c>
      <c r="I1043" s="14">
        <v>8.989521463287389</v>
      </c>
      <c r="J1043">
        <f t="shared" si="76"/>
        <v>0.8922999823393815</v>
      </c>
      <c r="K1043" s="17">
        <v>13.278273546716985</v>
      </c>
      <c r="N1043" s="15">
        <v>38632</v>
      </c>
      <c r="O1043" s="15">
        <v>38744</v>
      </c>
    </row>
    <row r="1044" spans="1:15" ht="12.75">
      <c r="A1044" s="14" t="s">
        <v>59</v>
      </c>
      <c r="B1044" s="13">
        <v>222</v>
      </c>
      <c r="D1044" s="14">
        <v>0.29414631349615866</v>
      </c>
      <c r="F1044" s="14">
        <v>81</v>
      </c>
      <c r="G1044" s="14">
        <v>0.0036314359690883787</v>
      </c>
      <c r="I1044" s="14">
        <v>4.628397989278047</v>
      </c>
      <c r="J1044">
        <f t="shared" si="76"/>
        <v>0.9458715671475314</v>
      </c>
      <c r="K1044" s="17">
        <v>14.075469749219216</v>
      </c>
      <c r="N1044" s="15">
        <v>38632</v>
      </c>
      <c r="O1044" s="15">
        <v>38744</v>
      </c>
    </row>
    <row r="1045" spans="1:15" ht="12.75">
      <c r="A1045" s="14" t="s">
        <v>59</v>
      </c>
      <c r="B1045" s="13">
        <v>222</v>
      </c>
      <c r="D1045" s="14">
        <v>0.28700980392156866</v>
      </c>
      <c r="F1045" s="13">
        <v>81</v>
      </c>
      <c r="G1045" s="14">
        <v>0.003543330912611959</v>
      </c>
      <c r="I1045" s="14">
        <v>4.81591578698792</v>
      </c>
      <c r="J1045">
        <f t="shared" si="76"/>
        <v>0.9599079090571092</v>
      </c>
      <c r="K1045" s="17">
        <v>14.28434388477841</v>
      </c>
      <c r="N1045" s="15">
        <v>38632</v>
      </c>
      <c r="O1045" s="15">
        <v>38744</v>
      </c>
    </row>
    <row r="1046" spans="1:15" ht="12.75">
      <c r="A1046" s="14" t="s">
        <v>59</v>
      </c>
      <c r="B1046" s="13">
        <v>222</v>
      </c>
      <c r="D1046" s="14">
        <v>0.49959307992202723</v>
      </c>
      <c r="F1046" s="14">
        <v>81</v>
      </c>
      <c r="G1046" s="14">
        <v>0.006167815801506509</v>
      </c>
      <c r="I1046" s="14">
        <v>8.963942931592976</v>
      </c>
      <c r="J1046">
        <f t="shared" si="76"/>
        <v>0.6763570237209996</v>
      </c>
      <c r="K1046" s="17">
        <v>10.064836662514873</v>
      </c>
      <c r="N1046" s="15">
        <v>38632</v>
      </c>
      <c r="O1046" s="15">
        <v>38744</v>
      </c>
    </row>
    <row r="1047" spans="1:15" ht="12.75">
      <c r="A1047" s="14" t="s">
        <v>59</v>
      </c>
      <c r="B1047" s="13">
        <v>222</v>
      </c>
      <c r="D1047" s="14">
        <v>0.5694098883572568</v>
      </c>
      <c r="F1047" s="14">
        <v>89</v>
      </c>
      <c r="G1047" s="14">
        <v>0.006397863914126481</v>
      </c>
      <c r="I1047" s="14">
        <v>5.8807454597594955</v>
      </c>
      <c r="J1047">
        <f t="shared" si="76"/>
        <v>1.091838866225461</v>
      </c>
      <c r="K1047" s="17">
        <v>16.247602175974123</v>
      </c>
      <c r="N1047" s="15">
        <v>38632</v>
      </c>
      <c r="O1047" s="15">
        <v>38761</v>
      </c>
    </row>
    <row r="1048" spans="1:15" ht="12.75">
      <c r="A1048" s="14" t="s">
        <v>59</v>
      </c>
      <c r="B1048" s="13">
        <v>222</v>
      </c>
      <c r="D1048" s="14">
        <v>0.581884531590414</v>
      </c>
      <c r="F1048" s="13">
        <v>89</v>
      </c>
      <c r="G1048" s="14">
        <v>0.006538028444836112</v>
      </c>
      <c r="I1048" s="14">
        <v>8.092411672473988</v>
      </c>
      <c r="J1048">
        <f t="shared" si="76"/>
        <v>0.8922999823393815</v>
      </c>
      <c r="K1048" s="17">
        <v>13.278273546716985</v>
      </c>
      <c r="N1048" s="15">
        <v>38632</v>
      </c>
      <c r="O1048" s="15">
        <v>38761</v>
      </c>
    </row>
    <row r="1049" spans="1:15" ht="12.75">
      <c r="A1049" s="14" t="s">
        <v>59</v>
      </c>
      <c r="B1049" s="13">
        <v>222</v>
      </c>
      <c r="D1049" s="14">
        <v>0.3326291866028708</v>
      </c>
      <c r="F1049" s="14">
        <v>89</v>
      </c>
      <c r="G1049" s="14">
        <v>0.003737406591043492</v>
      </c>
      <c r="I1049" s="14">
        <v>5.810235258168213</v>
      </c>
      <c r="J1049">
        <f t="shared" si="76"/>
        <v>0.9458715671475314</v>
      </c>
      <c r="K1049" s="17">
        <v>14.075469749219216</v>
      </c>
      <c r="N1049" s="15">
        <v>38632</v>
      </c>
      <c r="O1049" s="15">
        <v>38761</v>
      </c>
    </row>
    <row r="1050" spans="1:15" ht="12.75">
      <c r="A1050" s="14" t="s">
        <v>59</v>
      </c>
      <c r="B1050" s="13">
        <v>222</v>
      </c>
      <c r="D1050" s="14">
        <v>0.3304983291562239</v>
      </c>
      <c r="F1050" s="13">
        <v>89</v>
      </c>
      <c r="G1050" s="14">
        <v>0.0037134643725418416</v>
      </c>
      <c r="I1050" s="14">
        <v>4.580070472491428</v>
      </c>
      <c r="J1050">
        <f t="shared" si="76"/>
        <v>0.9599079090571092</v>
      </c>
      <c r="K1050" s="17">
        <v>14.28434388477841</v>
      </c>
      <c r="N1050" s="15">
        <v>38632</v>
      </c>
      <c r="O1050" s="15">
        <v>38761</v>
      </c>
    </row>
    <row r="1051" spans="1:15" ht="12.75">
      <c r="A1051" s="14" t="s">
        <v>59</v>
      </c>
      <c r="B1051" s="13">
        <v>222</v>
      </c>
      <c r="D1051" s="14">
        <v>0.5645032467532468</v>
      </c>
      <c r="F1051" s="14">
        <v>89</v>
      </c>
      <c r="G1051" s="14">
        <v>0.006342733109587043</v>
      </c>
      <c r="I1051" s="14">
        <v>9.137622875248288</v>
      </c>
      <c r="J1051">
        <f t="shared" si="76"/>
        <v>0.6763570237209996</v>
      </c>
      <c r="K1051" s="17">
        <v>10.064836662514873</v>
      </c>
      <c r="N1051" s="15">
        <v>38632</v>
      </c>
      <c r="O1051" s="15">
        <v>38761</v>
      </c>
    </row>
    <row r="1052" spans="1:15" ht="12.75">
      <c r="A1052" s="14" t="s">
        <v>59</v>
      </c>
      <c r="B1052" s="13">
        <v>222</v>
      </c>
      <c r="D1052" s="14">
        <v>0.5583333333333333</v>
      </c>
      <c r="F1052" s="14">
        <v>94</v>
      </c>
      <c r="G1052" s="14">
        <v>0.0059397163120567375</v>
      </c>
      <c r="I1052" s="14">
        <v>7.224667380018711</v>
      </c>
      <c r="J1052">
        <f t="shared" si="76"/>
        <v>1.091838866225461</v>
      </c>
      <c r="K1052" s="17">
        <v>16.247602175974123</v>
      </c>
      <c r="N1052" s="15">
        <v>38632</v>
      </c>
      <c r="O1052" s="15">
        <v>38772</v>
      </c>
    </row>
    <row r="1053" spans="1:15" ht="12.75">
      <c r="A1053" s="14" t="s">
        <v>59</v>
      </c>
      <c r="B1053" s="13">
        <v>222</v>
      </c>
      <c r="D1053" s="14">
        <v>0.5720239441930618</v>
      </c>
      <c r="F1053" s="13">
        <v>94</v>
      </c>
      <c r="G1053" s="14">
        <v>0.006085361108436827</v>
      </c>
      <c r="I1053" s="14">
        <v>8.151252606941183</v>
      </c>
      <c r="J1053">
        <f t="shared" si="76"/>
        <v>0.8922999823393815</v>
      </c>
      <c r="K1053" s="17">
        <v>13.278273546716985</v>
      </c>
      <c r="N1053" s="15">
        <v>38632</v>
      </c>
      <c r="O1053" s="15">
        <v>38772</v>
      </c>
    </row>
    <row r="1054" spans="1:15" ht="12.75">
      <c r="A1054" s="14" t="s">
        <v>59</v>
      </c>
      <c r="B1054" s="13">
        <v>222</v>
      </c>
      <c r="D1054" s="14">
        <v>0.32603553921568623</v>
      </c>
      <c r="F1054" s="14">
        <v>94</v>
      </c>
      <c r="G1054" s="14">
        <v>0.0034684631831455983</v>
      </c>
      <c r="I1054" s="14">
        <v>4.645878076829033</v>
      </c>
      <c r="J1054">
        <f t="shared" si="76"/>
        <v>0.9458715671475314</v>
      </c>
      <c r="K1054" s="17">
        <v>14.075469749219216</v>
      </c>
      <c r="N1054" s="15">
        <v>38632</v>
      </c>
      <c r="O1054" s="15">
        <v>38772</v>
      </c>
    </row>
    <row r="1055" spans="1:15" ht="12.75">
      <c r="A1055" s="14" t="s">
        <v>59</v>
      </c>
      <c r="B1055" s="13">
        <v>222</v>
      </c>
      <c r="D1055" s="14">
        <v>0.3319861111111111</v>
      </c>
      <c r="F1055" s="13">
        <v>94</v>
      </c>
      <c r="G1055" s="14">
        <v>0.0035317671394799054</v>
      </c>
      <c r="I1055" s="14">
        <v>3.8209323822088863</v>
      </c>
      <c r="J1055">
        <f t="shared" si="76"/>
        <v>0.9599079090571092</v>
      </c>
      <c r="K1055" s="17">
        <v>14.28434388477841</v>
      </c>
      <c r="N1055" s="15">
        <v>38632</v>
      </c>
      <c r="O1055" s="15">
        <v>38772</v>
      </c>
    </row>
    <row r="1056" spans="1:15" ht="12.75">
      <c r="A1056" s="14" t="s">
        <v>59</v>
      </c>
      <c r="B1056" s="13">
        <v>222</v>
      </c>
      <c r="D1056" s="14">
        <v>0.5693475877192982</v>
      </c>
      <c r="F1056" s="14">
        <v>94</v>
      </c>
      <c r="G1056" s="14">
        <v>0.0060568892310563635</v>
      </c>
      <c r="I1056" s="14">
        <v>9.439294027567763</v>
      </c>
      <c r="J1056">
        <f t="shared" si="76"/>
        <v>0.6763570237209996</v>
      </c>
      <c r="K1056" s="17">
        <v>10.064836662514873</v>
      </c>
      <c r="N1056" s="15">
        <v>38632</v>
      </c>
      <c r="O1056" s="15">
        <v>38772</v>
      </c>
    </row>
    <row r="1057" spans="1:15" ht="12.75">
      <c r="A1057" s="14" t="s">
        <v>59</v>
      </c>
      <c r="B1057" s="13">
        <v>222</v>
      </c>
      <c r="D1057" s="14">
        <v>0.4891059198799137</v>
      </c>
      <c r="F1057" s="14">
        <v>113</v>
      </c>
      <c r="G1057" s="14">
        <v>0.0043283709723886165</v>
      </c>
      <c r="I1057" s="14">
        <v>8.672540200170586</v>
      </c>
      <c r="J1057">
        <f t="shared" si="76"/>
        <v>1.091838866225461</v>
      </c>
      <c r="K1057" s="17">
        <v>16.247602175974123</v>
      </c>
      <c r="N1057" s="15">
        <v>38632</v>
      </c>
      <c r="O1057" s="15">
        <v>38791</v>
      </c>
    </row>
    <row r="1058" spans="1:15" ht="12.75">
      <c r="A1058" s="14" t="s">
        <v>59</v>
      </c>
      <c r="B1058" s="13">
        <v>222</v>
      </c>
      <c r="D1058" s="14">
        <v>0.5136696623093682</v>
      </c>
      <c r="F1058" s="13">
        <v>113</v>
      </c>
      <c r="G1058" s="14">
        <v>0.0045457492239767095</v>
      </c>
      <c r="I1058" s="14">
        <v>8.45938579107508</v>
      </c>
      <c r="J1058">
        <f t="shared" si="76"/>
        <v>0.8922999823393815</v>
      </c>
      <c r="K1058" s="17">
        <v>13.278273546716985</v>
      </c>
      <c r="N1058" s="15">
        <v>38632</v>
      </c>
      <c r="O1058" s="15">
        <v>38791</v>
      </c>
    </row>
    <row r="1059" spans="1:15" ht="12.75">
      <c r="A1059" s="14" t="s">
        <v>59</v>
      </c>
      <c r="B1059" s="13">
        <v>222</v>
      </c>
      <c r="D1059" s="14">
        <v>0.3062305068226121</v>
      </c>
      <c r="F1059" s="14">
        <v>113</v>
      </c>
      <c r="G1059" s="14">
        <v>0.0027100044851558593</v>
      </c>
      <c r="I1059" s="14">
        <v>6.478737227613</v>
      </c>
      <c r="J1059">
        <f t="shared" si="76"/>
        <v>0.9458715671475314</v>
      </c>
      <c r="K1059" s="17">
        <v>14.075469749219216</v>
      </c>
      <c r="N1059" s="15">
        <v>38632</v>
      </c>
      <c r="O1059" s="15">
        <v>38791</v>
      </c>
    </row>
    <row r="1060" spans="1:15" ht="12.75">
      <c r="A1060" s="14" t="s">
        <v>59</v>
      </c>
      <c r="B1060" s="13">
        <v>222</v>
      </c>
      <c r="D1060" s="14">
        <v>0.31395662768031185</v>
      </c>
      <c r="F1060" s="13">
        <v>113</v>
      </c>
      <c r="G1060" s="14">
        <v>0.0027783772361089543</v>
      </c>
      <c r="I1060" s="14">
        <v>5.5510658110590105</v>
      </c>
      <c r="J1060">
        <f t="shared" si="76"/>
        <v>0.9599079090571092</v>
      </c>
      <c r="K1060" s="17">
        <v>14.28434388477841</v>
      </c>
      <c r="N1060" s="15">
        <v>38632</v>
      </c>
      <c r="O1060" s="15">
        <v>38791</v>
      </c>
    </row>
    <row r="1061" spans="1:15" ht="12.75">
      <c r="A1061" s="14" t="s">
        <v>59</v>
      </c>
      <c r="B1061" s="13">
        <v>222</v>
      </c>
      <c r="D1061" s="14">
        <v>0.5265545808966862</v>
      </c>
      <c r="F1061" s="14">
        <v>113</v>
      </c>
      <c r="G1061" s="14">
        <v>0.004659775052183063</v>
      </c>
      <c r="I1061" s="14">
        <v>10.542600446951546</v>
      </c>
      <c r="J1061">
        <f t="shared" si="76"/>
        <v>0.6763570237209996</v>
      </c>
      <c r="K1061" s="17">
        <v>10.064836662514873</v>
      </c>
      <c r="N1061" s="15">
        <v>38632</v>
      </c>
      <c r="O1061" s="15">
        <v>38791</v>
      </c>
    </row>
    <row r="1062" spans="1:15" ht="12.75">
      <c r="A1062" s="14" t="s">
        <v>59</v>
      </c>
      <c r="B1062" s="13">
        <v>222</v>
      </c>
      <c r="D1062" s="14">
        <v>0.5661111111111112</v>
      </c>
      <c r="F1062" s="14">
        <v>121</v>
      </c>
      <c r="G1062" s="14">
        <v>0.004678604224058771</v>
      </c>
      <c r="I1062" s="14">
        <v>13.549840116378439</v>
      </c>
      <c r="J1062">
        <f t="shared" si="76"/>
        <v>1.091838866225461</v>
      </c>
      <c r="K1062" s="17">
        <v>16.247602175974123</v>
      </c>
      <c r="N1062" s="15">
        <v>38632</v>
      </c>
      <c r="O1062" s="15">
        <v>38803</v>
      </c>
    </row>
    <row r="1063" spans="1:15" ht="12.75">
      <c r="A1063" s="14" t="s">
        <v>59</v>
      </c>
      <c r="B1063" s="13">
        <v>222</v>
      </c>
      <c r="D1063" s="14">
        <v>0.5515384615384615</v>
      </c>
      <c r="F1063" s="13">
        <v>121</v>
      </c>
      <c r="G1063" s="14">
        <v>0.004558169103623649</v>
      </c>
      <c r="I1063" s="14">
        <v>14.520853595670118</v>
      </c>
      <c r="J1063">
        <f t="shared" si="76"/>
        <v>0.8922999823393815</v>
      </c>
      <c r="K1063" s="17">
        <v>13.278273546716985</v>
      </c>
      <c r="N1063" s="15">
        <v>38632</v>
      </c>
      <c r="O1063" s="15">
        <v>38803</v>
      </c>
    </row>
    <row r="1064" spans="1:15" ht="12.75">
      <c r="A1064" s="14" t="s">
        <v>59</v>
      </c>
      <c r="B1064" s="13">
        <v>222</v>
      </c>
      <c r="D1064" s="14">
        <v>0.2966666666666667</v>
      </c>
      <c r="F1064" s="14">
        <v>121</v>
      </c>
      <c r="G1064" s="14">
        <v>0.0024517906336088157</v>
      </c>
      <c r="I1064" s="14">
        <v>9.24592027217635</v>
      </c>
      <c r="J1064">
        <f t="shared" si="76"/>
        <v>0.9458715671475314</v>
      </c>
      <c r="K1064" s="17">
        <v>14.075469749219216</v>
      </c>
      <c r="N1064" s="15">
        <v>38632</v>
      </c>
      <c r="O1064" s="15">
        <v>38803</v>
      </c>
    </row>
    <row r="1065" spans="1:15" ht="12.75">
      <c r="A1065" s="14" t="s">
        <v>59</v>
      </c>
      <c r="B1065" s="13">
        <v>222</v>
      </c>
      <c r="D1065" s="14">
        <v>0.29285714285714276</v>
      </c>
      <c r="F1065" s="13">
        <v>121</v>
      </c>
      <c r="G1065" s="14">
        <v>0.0024203069657615104</v>
      </c>
      <c r="I1065" s="14">
        <v>7.858632897298744</v>
      </c>
      <c r="J1065">
        <f t="shared" si="76"/>
        <v>0.9599079090571092</v>
      </c>
      <c r="K1065" s="17">
        <v>14.28434388477841</v>
      </c>
      <c r="N1065" s="15">
        <v>38632</v>
      </c>
      <c r="O1065" s="15">
        <v>38803</v>
      </c>
    </row>
    <row r="1066" spans="1:15" ht="12.75">
      <c r="A1066" s="14" t="s">
        <v>59</v>
      </c>
      <c r="B1066" s="13">
        <v>222</v>
      </c>
      <c r="D1066" s="14">
        <v>0.5335714285714286</v>
      </c>
      <c r="F1066" s="14">
        <v>121</v>
      </c>
      <c r="G1066" s="14">
        <v>0.0044096812278630465</v>
      </c>
      <c r="I1066" s="14">
        <v>10.743817957714722</v>
      </c>
      <c r="J1066">
        <f t="shared" si="76"/>
        <v>0.6763570237209996</v>
      </c>
      <c r="K1066" s="17">
        <v>10.064836662514873</v>
      </c>
      <c r="N1066" s="15">
        <v>38632</v>
      </c>
      <c r="O1066" s="15">
        <v>38803</v>
      </c>
    </row>
    <row r="1067" spans="1:15" ht="12.75">
      <c r="A1067" s="14" t="s">
        <v>59</v>
      </c>
      <c r="B1067" s="13">
        <v>222</v>
      </c>
      <c r="D1067" s="14">
        <v>0.43038461538461537</v>
      </c>
      <c r="F1067" s="14">
        <v>131</v>
      </c>
      <c r="G1067" s="14">
        <v>0.0032853787433940102</v>
      </c>
      <c r="I1067" s="14">
        <v>14.978661019519432</v>
      </c>
      <c r="J1067">
        <f t="shared" si="76"/>
        <v>1.091838866225461</v>
      </c>
      <c r="K1067" s="17">
        <v>16.247602175974123</v>
      </c>
      <c r="N1067" s="15">
        <v>38632</v>
      </c>
      <c r="O1067" s="15">
        <v>38813</v>
      </c>
    </row>
    <row r="1068" spans="1:15" ht="12.75">
      <c r="A1068" s="14" t="s">
        <v>59</v>
      </c>
      <c r="B1068" s="13">
        <v>222</v>
      </c>
      <c r="D1068" s="14">
        <v>0.46428571428571436</v>
      </c>
      <c r="F1068" s="13">
        <v>131</v>
      </c>
      <c r="G1068" s="14">
        <v>0.0035441657579062167</v>
      </c>
      <c r="I1068" s="14">
        <v>16.212202285888853</v>
      </c>
      <c r="J1068">
        <f t="shared" si="76"/>
        <v>0.8922999823393815</v>
      </c>
      <c r="K1068" s="17">
        <v>13.278273546716985</v>
      </c>
      <c r="N1068" s="15">
        <v>38632</v>
      </c>
      <c r="O1068" s="15">
        <v>38813</v>
      </c>
    </row>
    <row r="1069" spans="1:15" ht="12.75">
      <c r="A1069" s="14" t="s">
        <v>59</v>
      </c>
      <c r="B1069" s="13">
        <v>222</v>
      </c>
      <c r="D1069" s="14">
        <v>0.26</v>
      </c>
      <c r="F1069" s="14">
        <v>131</v>
      </c>
      <c r="G1069" s="14">
        <v>0.001984732824427481</v>
      </c>
      <c r="I1069" s="14">
        <v>8.911482066014223</v>
      </c>
      <c r="J1069">
        <f t="shared" si="76"/>
        <v>0.9458715671475314</v>
      </c>
      <c r="K1069" s="17">
        <v>14.075469749219216</v>
      </c>
      <c r="N1069" s="15">
        <v>38632</v>
      </c>
      <c r="O1069" s="15">
        <v>38813</v>
      </c>
    </row>
    <row r="1070" spans="1:15" ht="12.75">
      <c r="A1070" s="14" t="s">
        <v>59</v>
      </c>
      <c r="B1070" s="13">
        <v>222</v>
      </c>
      <c r="D1070" s="14">
        <v>0.25</v>
      </c>
      <c r="F1070" s="13">
        <v>131</v>
      </c>
      <c r="G1070" s="14">
        <v>0.0019083969465648854</v>
      </c>
      <c r="I1070" s="14">
        <v>7.894035056527443</v>
      </c>
      <c r="J1070">
        <f t="shared" si="76"/>
        <v>0.9599079090571092</v>
      </c>
      <c r="K1070" s="17">
        <v>14.28434388477841</v>
      </c>
      <c r="N1070" s="15">
        <v>38632</v>
      </c>
      <c r="O1070" s="15">
        <v>38813</v>
      </c>
    </row>
    <row r="1071" spans="1:15" ht="12.75">
      <c r="A1071" s="14" t="s">
        <v>59</v>
      </c>
      <c r="B1071" s="13">
        <v>222</v>
      </c>
      <c r="D1071" s="14">
        <v>0.638</v>
      </c>
      <c r="F1071" s="14">
        <v>131</v>
      </c>
      <c r="G1071" s="14">
        <v>0.0048702290076335876</v>
      </c>
      <c r="I1071" s="14">
        <v>6.9092891329270545</v>
      </c>
      <c r="J1071">
        <f t="shared" si="76"/>
        <v>0.6763570237209996</v>
      </c>
      <c r="K1071" s="17">
        <v>10.064836662514873</v>
      </c>
      <c r="N1071" s="15">
        <v>38632</v>
      </c>
      <c r="O1071" s="15">
        <v>38813</v>
      </c>
    </row>
    <row r="1072" spans="1:15" ht="12.75">
      <c r="A1072" s="14" t="s">
        <v>59</v>
      </c>
      <c r="B1072" s="13">
        <v>222</v>
      </c>
      <c r="D1072" s="14">
        <v>0.3422867063492063</v>
      </c>
      <c r="F1072" s="14">
        <v>139</v>
      </c>
      <c r="G1072" s="14">
        <v>0.00246249429028206</v>
      </c>
      <c r="I1072" s="14">
        <v>14.152277098729016</v>
      </c>
      <c r="J1072">
        <f t="shared" si="76"/>
        <v>1.091838866225461</v>
      </c>
      <c r="K1072" s="17">
        <v>16.247602175974123</v>
      </c>
      <c r="N1072" s="15">
        <v>38632</v>
      </c>
      <c r="O1072" s="15">
        <v>38821</v>
      </c>
    </row>
    <row r="1073" spans="1:15" ht="12.75">
      <c r="A1073" s="14" t="s">
        <v>59</v>
      </c>
      <c r="B1073" s="13">
        <v>222</v>
      </c>
      <c r="D1073" s="14">
        <v>0.38733156966490306</v>
      </c>
      <c r="F1073" s="13">
        <v>139</v>
      </c>
      <c r="G1073" s="14">
        <v>0.0027865580551431875</v>
      </c>
      <c r="I1073" s="14">
        <v>14.50310068433214</v>
      </c>
      <c r="J1073">
        <f t="shared" si="76"/>
        <v>0.8922999823393815</v>
      </c>
      <c r="K1073" s="17">
        <v>13.278273546716985</v>
      </c>
      <c r="N1073" s="15">
        <v>38632</v>
      </c>
      <c r="O1073" s="15">
        <v>38821</v>
      </c>
    </row>
    <row r="1074" spans="1:15" ht="12.75">
      <c r="A1074" s="14" t="s">
        <v>59</v>
      </c>
      <c r="B1074" s="13">
        <v>222</v>
      </c>
      <c r="D1074" s="14">
        <v>0.2519823232323232</v>
      </c>
      <c r="F1074" s="14">
        <v>139</v>
      </c>
      <c r="G1074" s="14">
        <v>0.0018128224692972894</v>
      </c>
      <c r="I1074" s="14">
        <v>9.401480891590317</v>
      </c>
      <c r="J1074">
        <f t="shared" si="76"/>
        <v>0.9458715671475314</v>
      </c>
      <c r="K1074" s="17">
        <v>14.075469749219216</v>
      </c>
      <c r="N1074" s="15">
        <v>38632</v>
      </c>
      <c r="O1074" s="15">
        <v>38821</v>
      </c>
    </row>
    <row r="1075" spans="1:15" ht="12.75">
      <c r="A1075" s="14" t="s">
        <v>59</v>
      </c>
      <c r="B1075" s="13">
        <v>222</v>
      </c>
      <c r="D1075" s="14">
        <v>0.24301328939259972</v>
      </c>
      <c r="F1075" s="13">
        <v>139</v>
      </c>
      <c r="G1075" s="14">
        <v>0.001748297045989926</v>
      </c>
      <c r="I1075" s="14">
        <v>9.679928360354195</v>
      </c>
      <c r="J1075">
        <f t="shared" si="76"/>
        <v>0.9599079090571092</v>
      </c>
      <c r="K1075" s="17">
        <v>14.28434388477841</v>
      </c>
      <c r="N1075" s="15">
        <v>38632</v>
      </c>
      <c r="O1075" s="15">
        <v>38821</v>
      </c>
    </row>
    <row r="1076" spans="1:15" ht="12.75">
      <c r="A1076" s="14" t="s">
        <v>59</v>
      </c>
      <c r="B1076" s="13">
        <v>222</v>
      </c>
      <c r="D1076" s="14">
        <v>0.5666280577659887</v>
      </c>
      <c r="F1076" s="14">
        <v>139</v>
      </c>
      <c r="G1076" s="14">
        <v>0.0040764608472373285</v>
      </c>
      <c r="I1076" s="14">
        <v>8.01283814723465</v>
      </c>
      <c r="J1076">
        <f t="shared" si="76"/>
        <v>0.6763570237209996</v>
      </c>
      <c r="K1076" s="17">
        <v>10.064836662514873</v>
      </c>
      <c r="N1076" s="15">
        <v>38632</v>
      </c>
      <c r="O1076" s="15">
        <v>38821</v>
      </c>
    </row>
    <row r="1077" spans="1:15" ht="12.75">
      <c r="A1077" s="14" t="s">
        <v>59</v>
      </c>
      <c r="B1077" s="13">
        <v>222</v>
      </c>
      <c r="D1077" s="14">
        <v>0.6415147058823529</v>
      </c>
      <c r="F1077" s="13">
        <v>70</v>
      </c>
      <c r="G1077" s="14">
        <v>0.009164495798319327</v>
      </c>
      <c r="I1077" s="14">
        <v>7.222705163215551</v>
      </c>
      <c r="J1077">
        <f t="shared" si="76"/>
        <v>0.6567788719140394</v>
      </c>
      <c r="K1077" s="17">
        <v>9.773495117768443</v>
      </c>
      <c r="N1077" s="15">
        <v>38632</v>
      </c>
      <c r="O1077" s="15">
        <v>38728</v>
      </c>
    </row>
    <row r="1078" spans="1:15" ht="12.75">
      <c r="A1078" s="14" t="s">
        <v>59</v>
      </c>
      <c r="B1078" s="13">
        <v>222</v>
      </c>
      <c r="D1078" s="14">
        <v>0.4886556267806268</v>
      </c>
      <c r="F1078" s="14">
        <v>70</v>
      </c>
      <c r="G1078" s="14">
        <v>0.006980794668294668</v>
      </c>
      <c r="I1078" s="14">
        <v>8.15509867883736</v>
      </c>
      <c r="J1078">
        <f t="shared" si="76"/>
        <v>0.8586767024464607</v>
      </c>
      <c r="K1078" s="17">
        <v>12.777927119738997</v>
      </c>
      <c r="N1078" s="15">
        <v>38632</v>
      </c>
      <c r="O1078" s="15">
        <v>38728</v>
      </c>
    </row>
    <row r="1079" spans="1:15" ht="12.75">
      <c r="A1079" s="14" t="s">
        <v>59</v>
      </c>
      <c r="B1079" s="13">
        <v>222</v>
      </c>
      <c r="D1079" s="14">
        <v>0.26778011204481794</v>
      </c>
      <c r="F1079" s="13">
        <v>70</v>
      </c>
      <c r="G1079" s="14">
        <v>0.003825430172068828</v>
      </c>
      <c r="I1079" s="14">
        <v>8.376522506201923</v>
      </c>
      <c r="J1079">
        <f t="shared" si="76"/>
        <v>0.9123565556216542</v>
      </c>
      <c r="K1079" s="17">
        <v>13.576734458655567</v>
      </c>
      <c r="N1079" s="15">
        <v>38632</v>
      </c>
      <c r="O1079" s="15">
        <v>38728</v>
      </c>
    </row>
    <row r="1080" spans="1:15" ht="12.75">
      <c r="A1080" s="14" t="s">
        <v>59</v>
      </c>
      <c r="B1080" s="13">
        <v>222</v>
      </c>
      <c r="D1080" s="14">
        <v>0.2786666666666667</v>
      </c>
      <c r="F1080" s="14">
        <v>70</v>
      </c>
      <c r="G1080" s="14">
        <v>0.003980952380952381</v>
      </c>
      <c r="I1080" s="14">
        <v>9.357358830601173</v>
      </c>
      <c r="J1080">
        <f t="shared" si="76"/>
        <v>0.9532978701665676</v>
      </c>
      <c r="K1080" s="17">
        <v>14.185980210812017</v>
      </c>
      <c r="N1080" s="15">
        <v>38632</v>
      </c>
      <c r="O1080" s="15">
        <v>38728</v>
      </c>
    </row>
    <row r="1081" spans="1:15" ht="12.75">
      <c r="A1081" s="14" t="s">
        <v>59</v>
      </c>
      <c r="B1081" s="13">
        <v>222</v>
      </c>
      <c r="D1081" s="14">
        <v>0.5226507936507937</v>
      </c>
      <c r="F1081" s="13">
        <v>70</v>
      </c>
      <c r="G1081" s="14">
        <v>0.007466439909297053</v>
      </c>
      <c r="I1081" s="14">
        <v>9.399828699354819</v>
      </c>
      <c r="J1081">
        <f t="shared" si="76"/>
        <v>0.6120161374925641</v>
      </c>
      <c r="K1081" s="17">
        <v>9.10738299840125</v>
      </c>
      <c r="N1081" s="15">
        <v>38632</v>
      </c>
      <c r="O1081" s="15">
        <v>38728</v>
      </c>
    </row>
    <row r="1082" spans="1:15" ht="12.75">
      <c r="A1082" s="14" t="s">
        <v>59</v>
      </c>
      <c r="B1082" s="13">
        <v>222</v>
      </c>
      <c r="D1082" s="14">
        <v>0.5997058823529412</v>
      </c>
      <c r="F1082" s="13">
        <v>81</v>
      </c>
      <c r="G1082" s="14">
        <v>0.007403776325344953</v>
      </c>
      <c r="I1082" s="14">
        <v>7.946806658460431</v>
      </c>
      <c r="J1082">
        <f t="shared" si="76"/>
        <v>0.6567788719140394</v>
      </c>
      <c r="K1082" s="17">
        <v>9.773495117768443</v>
      </c>
      <c r="N1082" s="15">
        <v>38632</v>
      </c>
      <c r="O1082" s="15">
        <v>38744</v>
      </c>
    </row>
    <row r="1083" spans="1:15" ht="12.75">
      <c r="A1083" s="14" t="s">
        <v>59</v>
      </c>
      <c r="B1083" s="13">
        <v>222</v>
      </c>
      <c r="D1083" s="14">
        <v>0.46162194702442383</v>
      </c>
      <c r="F1083" s="14">
        <v>81</v>
      </c>
      <c r="G1083" s="14">
        <v>0.005699036383017578</v>
      </c>
      <c r="I1083" s="14">
        <v>6.040579694640162</v>
      </c>
      <c r="J1083">
        <f t="shared" si="76"/>
        <v>0.8586767024464607</v>
      </c>
      <c r="K1083" s="17">
        <v>12.777927119738997</v>
      </c>
      <c r="N1083" s="15">
        <v>38632</v>
      </c>
      <c r="O1083" s="15">
        <v>38744</v>
      </c>
    </row>
    <row r="1084" spans="1:15" ht="12.75">
      <c r="A1084" s="14" t="s">
        <v>59</v>
      </c>
      <c r="B1084" s="13">
        <v>222</v>
      </c>
      <c r="D1084" s="14">
        <v>0.27737268518518515</v>
      </c>
      <c r="F1084" s="13">
        <v>81</v>
      </c>
      <c r="G1084" s="14">
        <v>0.0034243541380887055</v>
      </c>
      <c r="I1084" s="14">
        <v>5.02545121340854</v>
      </c>
      <c r="J1084">
        <f t="shared" si="76"/>
        <v>0.9123565556216542</v>
      </c>
      <c r="K1084" s="17">
        <v>13.576734458655567</v>
      </c>
      <c r="N1084" s="15">
        <v>38632</v>
      </c>
      <c r="O1084" s="15">
        <v>38744</v>
      </c>
    </row>
    <row r="1085" spans="1:15" ht="12.75">
      <c r="A1085" s="14" t="s">
        <v>59</v>
      </c>
      <c r="B1085" s="13">
        <v>222</v>
      </c>
      <c r="D1085" s="14">
        <v>0.2846470588235295</v>
      </c>
      <c r="F1085" s="14">
        <v>81</v>
      </c>
      <c r="G1085" s="14">
        <v>0.0035141612200435737</v>
      </c>
      <c r="I1085" s="14">
        <v>5.297529651707646</v>
      </c>
      <c r="J1085">
        <f t="shared" si="76"/>
        <v>0.9532978701665676</v>
      </c>
      <c r="K1085" s="17">
        <v>14.185980210812017</v>
      </c>
      <c r="N1085" s="15">
        <v>38632</v>
      </c>
      <c r="O1085" s="15">
        <v>38744</v>
      </c>
    </row>
    <row r="1086" spans="1:15" ht="12.75">
      <c r="A1086" s="14" t="s">
        <v>59</v>
      </c>
      <c r="B1086" s="13">
        <v>222</v>
      </c>
      <c r="D1086" s="14">
        <v>0.511722279555097</v>
      </c>
      <c r="F1086" s="13">
        <v>81</v>
      </c>
      <c r="G1086" s="14">
        <v>0.006317559006853049</v>
      </c>
      <c r="I1086" s="14">
        <v>6.571771725220079</v>
      </c>
      <c r="J1086">
        <f t="shared" si="76"/>
        <v>0.6120161374925641</v>
      </c>
      <c r="K1086" s="17">
        <v>9.10738299840125</v>
      </c>
      <c r="N1086" s="15">
        <v>38632</v>
      </c>
      <c r="O1086" s="15">
        <v>38744</v>
      </c>
    </row>
    <row r="1087" spans="1:15" ht="12.75">
      <c r="A1087" s="14" t="s">
        <v>59</v>
      </c>
      <c r="B1087" s="13">
        <v>222</v>
      </c>
      <c r="D1087" s="14">
        <v>0.6633531746031746</v>
      </c>
      <c r="F1087" s="13">
        <v>89</v>
      </c>
      <c r="G1087" s="14">
        <v>0.007453406456215445</v>
      </c>
      <c r="I1087" s="14">
        <v>6.700069496598503</v>
      </c>
      <c r="J1087">
        <f t="shared" si="76"/>
        <v>0.6567788719140394</v>
      </c>
      <c r="K1087" s="17">
        <v>9.773495117768443</v>
      </c>
      <c r="N1087" s="15">
        <v>38632</v>
      </c>
      <c r="O1087" s="15">
        <v>38761</v>
      </c>
    </row>
    <row r="1088" spans="1:15" ht="12.75">
      <c r="A1088" s="14" t="s">
        <v>59</v>
      </c>
      <c r="B1088" s="13">
        <v>222</v>
      </c>
      <c r="D1088" s="14">
        <v>0.5089415584415584</v>
      </c>
      <c r="F1088" s="14">
        <v>89</v>
      </c>
      <c r="G1088" s="14">
        <v>0.005718444476871443</v>
      </c>
      <c r="I1088" s="14">
        <v>4.77207673746284</v>
      </c>
      <c r="J1088">
        <f t="shared" si="76"/>
        <v>0.8586767024464607</v>
      </c>
      <c r="K1088" s="17">
        <v>12.777927119738997</v>
      </c>
      <c r="N1088" s="15">
        <v>38632</v>
      </c>
      <c r="O1088" s="15">
        <v>38761</v>
      </c>
    </row>
    <row r="1089" spans="1:15" ht="12.75">
      <c r="A1089" s="14" t="s">
        <v>59</v>
      </c>
      <c r="B1089" s="13">
        <v>222</v>
      </c>
      <c r="D1089" s="14">
        <v>0.3148696172248804</v>
      </c>
      <c r="F1089" s="13">
        <v>89</v>
      </c>
      <c r="G1089" s="14">
        <v>0.0035378608676952853</v>
      </c>
      <c r="I1089" s="14">
        <v>5.264905834257072</v>
      </c>
      <c r="J1089">
        <f t="shared" si="76"/>
        <v>0.9123565556216542</v>
      </c>
      <c r="K1089" s="17">
        <v>13.576734458655567</v>
      </c>
      <c r="N1089" s="15">
        <v>38632</v>
      </c>
      <c r="O1089" s="15">
        <v>38761</v>
      </c>
    </row>
    <row r="1090" spans="1:15" ht="12.75">
      <c r="A1090" s="14" t="s">
        <v>59</v>
      </c>
      <c r="B1090" s="13">
        <v>222</v>
      </c>
      <c r="D1090" s="14">
        <v>0.3205698287220026</v>
      </c>
      <c r="F1090" s="14">
        <v>89</v>
      </c>
      <c r="G1090" s="14">
        <v>0.00360190818788767</v>
      </c>
      <c r="I1090" s="14">
        <v>5.4362582954131655</v>
      </c>
      <c r="J1090">
        <f t="shared" si="76"/>
        <v>0.9532978701665676</v>
      </c>
      <c r="K1090" s="17">
        <v>14.185980210812017</v>
      </c>
      <c r="N1090" s="15">
        <v>38632</v>
      </c>
      <c r="O1090" s="15">
        <v>38761</v>
      </c>
    </row>
    <row r="1091" spans="1:15" ht="12.75">
      <c r="A1091" s="14" t="s">
        <v>59</v>
      </c>
      <c r="B1091" s="13">
        <v>222</v>
      </c>
      <c r="D1091" s="14">
        <v>0.5740231259968103</v>
      </c>
      <c r="F1091" s="13">
        <v>89</v>
      </c>
      <c r="G1091" s="14">
        <v>0.00644969804490798</v>
      </c>
      <c r="I1091" s="14">
        <v>8.117528634731128</v>
      </c>
      <c r="J1091">
        <f t="shared" si="76"/>
        <v>0.6120161374925641</v>
      </c>
      <c r="K1091" s="17">
        <v>9.10738299840125</v>
      </c>
      <c r="N1091" s="15">
        <v>38632</v>
      </c>
      <c r="O1091" s="15">
        <v>38761</v>
      </c>
    </row>
    <row r="1092" spans="1:15" ht="12.75">
      <c r="A1092" s="14" t="s">
        <v>59</v>
      </c>
      <c r="B1092" s="13">
        <v>222</v>
      </c>
      <c r="D1092" s="14">
        <v>0.6329870837223779</v>
      </c>
      <c r="F1092" s="13">
        <v>94</v>
      </c>
      <c r="G1092" s="14">
        <v>0.006733905145982743</v>
      </c>
      <c r="I1092" s="14">
        <v>9.425880607807056</v>
      </c>
      <c r="J1092">
        <f t="shared" si="76"/>
        <v>0.6567788719140394</v>
      </c>
      <c r="K1092" s="17">
        <v>9.773495117768443</v>
      </c>
      <c r="N1092" s="15">
        <v>38632</v>
      </c>
      <c r="O1092" s="15">
        <v>38772</v>
      </c>
    </row>
    <row r="1093" spans="1:15" ht="12.75">
      <c r="A1093" s="14" t="s">
        <v>59</v>
      </c>
      <c r="B1093" s="13">
        <v>222</v>
      </c>
      <c r="D1093" s="14">
        <v>0.4864031862745098</v>
      </c>
      <c r="F1093" s="14">
        <v>94</v>
      </c>
      <c r="G1093" s="14">
        <v>0.005174501981643721</v>
      </c>
      <c r="I1093" s="14">
        <v>7.715495551731589</v>
      </c>
      <c r="J1093">
        <f t="shared" si="76"/>
        <v>0.8586767024464607</v>
      </c>
      <c r="K1093" s="17">
        <v>12.777927119738997</v>
      </c>
      <c r="N1093" s="15">
        <v>38632</v>
      </c>
      <c r="O1093" s="15">
        <v>38772</v>
      </c>
    </row>
    <row r="1094" spans="1:15" ht="12.75">
      <c r="A1094" s="14" t="s">
        <v>59</v>
      </c>
      <c r="B1094" s="13">
        <v>222</v>
      </c>
      <c r="D1094" s="14">
        <v>0.3117916666666667</v>
      </c>
      <c r="F1094" s="13">
        <v>94</v>
      </c>
      <c r="G1094" s="14">
        <v>0.0033169326241134756</v>
      </c>
      <c r="I1094" s="14">
        <v>6.004570472068928</v>
      </c>
      <c r="J1094">
        <f t="shared" si="76"/>
        <v>0.9123565556216542</v>
      </c>
      <c r="K1094" s="17">
        <v>13.576734458655567</v>
      </c>
      <c r="N1094" s="15">
        <v>38632</v>
      </c>
      <c r="O1094" s="15">
        <v>38772</v>
      </c>
    </row>
    <row r="1095" spans="1:15" ht="12.75">
      <c r="A1095" s="14" t="s">
        <v>59</v>
      </c>
      <c r="B1095" s="13">
        <v>222</v>
      </c>
      <c r="D1095" s="14">
        <v>0.31712484335839597</v>
      </c>
      <c r="F1095" s="14">
        <v>94</v>
      </c>
      <c r="G1095" s="14">
        <v>0.0033736685463659146</v>
      </c>
      <c r="I1095" s="14">
        <v>4.353892058393904</v>
      </c>
      <c r="J1095">
        <f t="shared" si="76"/>
        <v>0.9532978701665676</v>
      </c>
      <c r="K1095" s="17">
        <v>14.185980210812017</v>
      </c>
      <c r="N1095" s="15">
        <v>38632</v>
      </c>
      <c r="O1095" s="15">
        <v>38772</v>
      </c>
    </row>
    <row r="1096" spans="1:15" ht="12.75">
      <c r="A1096" s="14" t="s">
        <v>59</v>
      </c>
      <c r="B1096" s="13">
        <v>222</v>
      </c>
      <c r="D1096" s="14">
        <v>0.562929131054131</v>
      </c>
      <c r="F1096" s="13">
        <v>94</v>
      </c>
      <c r="G1096" s="14">
        <v>0.0059886077771716065</v>
      </c>
      <c r="I1096" s="14">
        <v>7.686699211420671</v>
      </c>
      <c r="J1096">
        <f aca="true" t="shared" si="77" ref="J1096:J1159">K1096*60*1.12/1000</f>
        <v>0.6120161374925641</v>
      </c>
      <c r="K1096" s="17">
        <v>9.10738299840125</v>
      </c>
      <c r="N1096" s="15">
        <v>38632</v>
      </c>
      <c r="O1096" s="15">
        <v>38772</v>
      </c>
    </row>
    <row r="1097" spans="1:15" ht="12.75">
      <c r="A1097" s="14" t="s">
        <v>59</v>
      </c>
      <c r="B1097" s="13">
        <v>222</v>
      </c>
      <c r="D1097" s="14">
        <v>0.5686929824561404</v>
      </c>
      <c r="F1097" s="13">
        <v>113</v>
      </c>
      <c r="G1097" s="14">
        <v>0.005032681260673809</v>
      </c>
      <c r="I1097" s="14">
        <v>12.114062115215745</v>
      </c>
      <c r="J1097">
        <f t="shared" si="77"/>
        <v>0.6567788719140394</v>
      </c>
      <c r="K1097" s="17">
        <v>9.773495117768443</v>
      </c>
      <c r="N1097" s="15">
        <v>38632</v>
      </c>
      <c r="O1097" s="15">
        <v>38791</v>
      </c>
    </row>
    <row r="1098" spans="1:15" ht="12.75">
      <c r="A1098" s="14" t="s">
        <v>59</v>
      </c>
      <c r="B1098" s="13">
        <v>222</v>
      </c>
      <c r="D1098" s="14">
        <v>0.4244845513963161</v>
      </c>
      <c r="F1098" s="14">
        <v>113</v>
      </c>
      <c r="G1098" s="14">
        <v>0.0037565004548346555</v>
      </c>
      <c r="I1098" s="14">
        <v>7.727315736111422</v>
      </c>
      <c r="J1098">
        <f t="shared" si="77"/>
        <v>0.8586767024464607</v>
      </c>
      <c r="K1098" s="17">
        <v>12.777927119738997</v>
      </c>
      <c r="N1098" s="15">
        <v>38632</v>
      </c>
      <c r="O1098" s="15">
        <v>38791</v>
      </c>
    </row>
    <row r="1099" spans="1:15" ht="12.75">
      <c r="A1099" s="14" t="s">
        <v>59</v>
      </c>
      <c r="B1099" s="13">
        <v>222</v>
      </c>
      <c r="D1099" s="14">
        <v>0.29205847953216374</v>
      </c>
      <c r="F1099" s="13">
        <v>113</v>
      </c>
      <c r="G1099" s="14">
        <v>0.0025845883144439267</v>
      </c>
      <c r="I1099" s="14">
        <v>6.091977474551579</v>
      </c>
      <c r="J1099">
        <f t="shared" si="77"/>
        <v>0.9123565556216542</v>
      </c>
      <c r="K1099" s="17">
        <v>13.576734458655567</v>
      </c>
      <c r="N1099" s="15">
        <v>38632</v>
      </c>
      <c r="O1099" s="15">
        <v>38791</v>
      </c>
    </row>
    <row r="1100" spans="1:15" ht="12.75">
      <c r="A1100" s="14" t="s">
        <v>59</v>
      </c>
      <c r="B1100" s="13">
        <v>222</v>
      </c>
      <c r="D1100" s="14">
        <v>0.298864522417154</v>
      </c>
      <c r="F1100" s="14">
        <v>113</v>
      </c>
      <c r="G1100" s="14">
        <v>0.00264481878245269</v>
      </c>
      <c r="I1100" s="14">
        <v>4.636324520679825</v>
      </c>
      <c r="J1100">
        <f t="shared" si="77"/>
        <v>0.9532978701665676</v>
      </c>
      <c r="K1100" s="17">
        <v>14.185980210812017</v>
      </c>
      <c r="N1100" s="15">
        <v>38632</v>
      </c>
      <c r="O1100" s="15">
        <v>38791</v>
      </c>
    </row>
    <row r="1101" spans="1:15" ht="12.75">
      <c r="A1101" s="14" t="s">
        <v>59</v>
      </c>
      <c r="B1101" s="13">
        <v>222</v>
      </c>
      <c r="D1101" s="14">
        <v>0.4953289473684211</v>
      </c>
      <c r="F1101" s="13">
        <v>113</v>
      </c>
      <c r="G1101" s="14">
        <v>0.004383442012109921</v>
      </c>
      <c r="I1101" s="14">
        <v>8.859177392826373</v>
      </c>
      <c r="J1101">
        <f t="shared" si="77"/>
        <v>0.6120161374925641</v>
      </c>
      <c r="K1101" s="17">
        <v>9.10738299840125</v>
      </c>
      <c r="N1101" s="15">
        <v>38632</v>
      </c>
      <c r="O1101" s="15">
        <v>38791</v>
      </c>
    </row>
    <row r="1102" spans="1:15" ht="12.75">
      <c r="A1102" s="14" t="s">
        <v>59</v>
      </c>
      <c r="B1102" s="13">
        <v>222</v>
      </c>
      <c r="D1102" s="14">
        <v>0.6186666666666667</v>
      </c>
      <c r="F1102" s="13">
        <v>121</v>
      </c>
      <c r="G1102" s="14">
        <v>0.005112947658402204</v>
      </c>
      <c r="I1102" s="14">
        <v>7.327812587056543</v>
      </c>
      <c r="J1102">
        <f t="shared" si="77"/>
        <v>0.6567788719140394</v>
      </c>
      <c r="K1102" s="17">
        <v>9.773495117768443</v>
      </c>
      <c r="N1102" s="15">
        <v>38632</v>
      </c>
      <c r="O1102" s="15">
        <v>38803</v>
      </c>
    </row>
    <row r="1103" spans="1:15" ht="12.75">
      <c r="A1103" s="14" t="s">
        <v>59</v>
      </c>
      <c r="B1103" s="13">
        <v>222</v>
      </c>
      <c r="D1103" s="14">
        <v>0.3814285714285714</v>
      </c>
      <c r="F1103" s="14">
        <v>121</v>
      </c>
      <c r="G1103" s="14">
        <v>0.003152302243211334</v>
      </c>
      <c r="I1103" s="14">
        <v>12.376563027609217</v>
      </c>
      <c r="J1103">
        <f t="shared" si="77"/>
        <v>0.8586767024464607</v>
      </c>
      <c r="K1103" s="17">
        <v>12.777927119738997</v>
      </c>
      <c r="N1103" s="15">
        <v>38632</v>
      </c>
      <c r="O1103" s="15">
        <v>38803</v>
      </c>
    </row>
    <row r="1104" spans="1:15" ht="12.75">
      <c r="A1104" s="14" t="s">
        <v>59</v>
      </c>
      <c r="B1104" s="13">
        <v>222</v>
      </c>
      <c r="D1104" s="14">
        <v>0.25875</v>
      </c>
      <c r="F1104" s="13">
        <v>121</v>
      </c>
      <c r="G1104" s="14">
        <v>0.0021384297520661154</v>
      </c>
      <c r="I1104" s="14">
        <v>6.29133163134288</v>
      </c>
      <c r="J1104">
        <f t="shared" si="77"/>
        <v>0.9123565556216542</v>
      </c>
      <c r="K1104" s="17">
        <v>13.576734458655567</v>
      </c>
      <c r="N1104" s="15">
        <v>38632</v>
      </c>
      <c r="O1104" s="15">
        <v>38803</v>
      </c>
    </row>
    <row r="1105" spans="1:15" ht="12.75">
      <c r="A1105" s="14" t="s">
        <v>59</v>
      </c>
      <c r="B1105" s="13">
        <v>222</v>
      </c>
      <c r="D1105" s="14">
        <v>0.24714285714285714</v>
      </c>
      <c r="F1105" s="14">
        <v>121</v>
      </c>
      <c r="G1105" s="14">
        <v>0.0020425029515938604</v>
      </c>
      <c r="I1105" s="14">
        <v>8.897286572365148</v>
      </c>
      <c r="J1105">
        <f t="shared" si="77"/>
        <v>0.9532978701665676</v>
      </c>
      <c r="K1105" s="17">
        <v>14.185980210812017</v>
      </c>
      <c r="N1105" s="15">
        <v>38632</v>
      </c>
      <c r="O1105" s="15">
        <v>38803</v>
      </c>
    </row>
    <row r="1106" spans="1:15" ht="12.75">
      <c r="A1106" s="14" t="s">
        <v>59</v>
      </c>
      <c r="B1106" s="13">
        <v>222</v>
      </c>
      <c r="D1106" s="14">
        <v>0.4693333333333333</v>
      </c>
      <c r="F1106" s="13">
        <v>121</v>
      </c>
      <c r="G1106" s="14">
        <v>0.0038787878787878787</v>
      </c>
      <c r="I1106" s="14">
        <v>19.150189877866055</v>
      </c>
      <c r="J1106">
        <f t="shared" si="77"/>
        <v>0.6120161374925641</v>
      </c>
      <c r="K1106" s="17">
        <v>9.10738299840125</v>
      </c>
      <c r="N1106" s="15">
        <v>38632</v>
      </c>
      <c r="O1106" s="15">
        <v>38803</v>
      </c>
    </row>
    <row r="1107" spans="1:15" ht="12.75">
      <c r="A1107" s="14" t="s">
        <v>59</v>
      </c>
      <c r="B1107" s="13">
        <v>222</v>
      </c>
      <c r="D1107" s="14">
        <v>0.48653846153846164</v>
      </c>
      <c r="F1107" s="13">
        <v>131</v>
      </c>
      <c r="G1107" s="14">
        <v>0.003714034057545509</v>
      </c>
      <c r="I1107" s="14">
        <v>12.788647342523864</v>
      </c>
      <c r="J1107">
        <f t="shared" si="77"/>
        <v>0.6567788719140394</v>
      </c>
      <c r="K1107" s="17">
        <v>9.773495117768443</v>
      </c>
      <c r="N1107" s="15">
        <v>38632</v>
      </c>
      <c r="O1107" s="15">
        <v>38813</v>
      </c>
    </row>
    <row r="1108" spans="1:15" ht="12.75">
      <c r="A1108" s="14" t="s">
        <v>59</v>
      </c>
      <c r="B1108" s="13">
        <v>222</v>
      </c>
      <c r="D1108" s="14">
        <v>0.3069565217391304</v>
      </c>
      <c r="F1108" s="14">
        <v>131</v>
      </c>
      <c r="G1108" s="14">
        <v>0.0023431795552605376</v>
      </c>
      <c r="I1108" s="14">
        <v>11.131869844774101</v>
      </c>
      <c r="J1108">
        <f t="shared" si="77"/>
        <v>0.8586767024464607</v>
      </c>
      <c r="K1108" s="17">
        <v>12.777927119738997</v>
      </c>
      <c r="N1108" s="15">
        <v>38632</v>
      </c>
      <c r="O1108" s="15">
        <v>38813</v>
      </c>
    </row>
    <row r="1109" spans="1:15" ht="12.75">
      <c r="A1109" s="14" t="s">
        <v>59</v>
      </c>
      <c r="B1109" s="13">
        <v>222</v>
      </c>
      <c r="D1109" s="14">
        <v>0.23478260869565223</v>
      </c>
      <c r="F1109" s="13">
        <v>131</v>
      </c>
      <c r="G1109" s="14">
        <v>0.0017922336541652843</v>
      </c>
      <c r="I1109" s="14">
        <v>7.79779370921754</v>
      </c>
      <c r="J1109">
        <f t="shared" si="77"/>
        <v>0.9123565556216542</v>
      </c>
      <c r="K1109" s="17">
        <v>13.576734458655567</v>
      </c>
      <c r="N1109" s="15">
        <v>38632</v>
      </c>
      <c r="O1109" s="15">
        <v>38813</v>
      </c>
    </row>
    <row r="1110" spans="1:15" ht="12.75">
      <c r="A1110" s="14" t="s">
        <v>59</v>
      </c>
      <c r="B1110" s="13">
        <v>222</v>
      </c>
      <c r="D1110" s="14">
        <v>0.20666666666666675</v>
      </c>
      <c r="F1110" s="14">
        <v>131</v>
      </c>
      <c r="G1110" s="14">
        <v>0.0015776081424936394</v>
      </c>
      <c r="I1110" s="14">
        <v>6.641660865386576</v>
      </c>
      <c r="J1110">
        <f t="shared" si="77"/>
        <v>0.9532978701665676</v>
      </c>
      <c r="K1110" s="17">
        <v>14.185980210812017</v>
      </c>
      <c r="N1110" s="15">
        <v>38632</v>
      </c>
      <c r="O1110" s="15">
        <v>38813</v>
      </c>
    </row>
    <row r="1111" spans="1:15" ht="12.75">
      <c r="A1111" s="14" t="s">
        <v>59</v>
      </c>
      <c r="B1111" s="13">
        <v>222</v>
      </c>
      <c r="D1111" s="14">
        <v>0.5157692307692309</v>
      </c>
      <c r="F1111" s="13">
        <v>131</v>
      </c>
      <c r="G1111" s="14">
        <v>0.00393716970052848</v>
      </c>
      <c r="I1111" s="14">
        <v>15.810124767897204</v>
      </c>
      <c r="J1111">
        <f t="shared" si="77"/>
        <v>0.6120161374925641</v>
      </c>
      <c r="K1111" s="17">
        <v>9.10738299840125</v>
      </c>
      <c r="N1111" s="15">
        <v>38632</v>
      </c>
      <c r="O1111" s="15">
        <v>38813</v>
      </c>
    </row>
    <row r="1112" spans="1:15" ht="12.75">
      <c r="A1112" s="14" t="s">
        <v>59</v>
      </c>
      <c r="B1112" s="13">
        <v>222</v>
      </c>
      <c r="D1112" s="14">
        <v>0.40075641025641023</v>
      </c>
      <c r="F1112" s="13">
        <v>139</v>
      </c>
      <c r="G1112" s="14">
        <v>0.0028831396421324477</v>
      </c>
      <c r="I1112" s="14">
        <v>13.792592655182395</v>
      </c>
      <c r="J1112">
        <f t="shared" si="77"/>
        <v>0.6567788719140394</v>
      </c>
      <c r="K1112" s="17">
        <v>9.773495117768443</v>
      </c>
      <c r="N1112" s="15">
        <v>38632</v>
      </c>
      <c r="O1112" s="15">
        <v>38821</v>
      </c>
    </row>
    <row r="1113" spans="1:15" ht="12.75">
      <c r="A1113" s="14" t="s">
        <v>59</v>
      </c>
      <c r="B1113" s="13">
        <v>222</v>
      </c>
      <c r="D1113" s="14">
        <v>0.2825883838383838</v>
      </c>
      <c r="F1113" s="14">
        <v>139</v>
      </c>
      <c r="G1113" s="14">
        <v>0.002033009955671826</v>
      </c>
      <c r="I1113" s="14">
        <v>11.07325437013571</v>
      </c>
      <c r="J1113">
        <f t="shared" si="77"/>
        <v>0.8586767024464607</v>
      </c>
      <c r="K1113" s="17">
        <v>12.777927119738997</v>
      </c>
      <c r="N1113" s="15">
        <v>38632</v>
      </c>
      <c r="O1113" s="15">
        <v>38821</v>
      </c>
    </row>
    <row r="1114" spans="1:15" ht="12.75">
      <c r="A1114" s="14" t="s">
        <v>59</v>
      </c>
      <c r="B1114" s="13">
        <v>222</v>
      </c>
      <c r="D1114" s="14">
        <v>0.22984126984126987</v>
      </c>
      <c r="F1114" s="13">
        <v>139</v>
      </c>
      <c r="G1114" s="14">
        <v>0.0016535343154048191</v>
      </c>
      <c r="I1114" s="14">
        <v>9.645999763378983</v>
      </c>
      <c r="J1114">
        <f t="shared" si="77"/>
        <v>0.9123565556216542</v>
      </c>
      <c r="K1114" s="17">
        <v>13.576734458655567</v>
      </c>
      <c r="N1114" s="15">
        <v>38632</v>
      </c>
      <c r="O1114" s="15">
        <v>38821</v>
      </c>
    </row>
    <row r="1115" spans="1:15" ht="12.75">
      <c r="A1115" s="14" t="s">
        <v>59</v>
      </c>
      <c r="B1115" s="13">
        <v>222</v>
      </c>
      <c r="D1115" s="14">
        <v>0.23425213675213682</v>
      </c>
      <c r="F1115" s="14">
        <v>139</v>
      </c>
      <c r="G1115" s="14">
        <v>0.0016852671708786821</v>
      </c>
      <c r="I1115" s="14">
        <v>10.24114297632087</v>
      </c>
      <c r="J1115">
        <f t="shared" si="77"/>
        <v>0.9532978701665676</v>
      </c>
      <c r="K1115" s="17">
        <v>14.185980210812017</v>
      </c>
      <c r="N1115" s="15">
        <v>38632</v>
      </c>
      <c r="O1115" s="15">
        <v>38821</v>
      </c>
    </row>
    <row r="1116" spans="1:15" ht="12.75">
      <c r="A1116" s="14" t="s">
        <v>59</v>
      </c>
      <c r="B1116" s="13">
        <v>222</v>
      </c>
      <c r="D1116" s="14">
        <v>0.4548487455197132</v>
      </c>
      <c r="F1116" s="13">
        <v>139</v>
      </c>
      <c r="G1116" s="14">
        <v>0.0032722931332353467</v>
      </c>
      <c r="I1116" s="14">
        <v>9.556669191589414</v>
      </c>
      <c r="J1116">
        <f t="shared" si="77"/>
        <v>0.6120161374925641</v>
      </c>
      <c r="K1116" s="17">
        <v>9.10738299840125</v>
      </c>
      <c r="N1116" s="15">
        <v>38632</v>
      </c>
      <c r="O1116" s="15">
        <v>38821</v>
      </c>
    </row>
    <row r="1117" spans="1:15" ht="12.75">
      <c r="A1117" s="14" t="s">
        <v>59</v>
      </c>
      <c r="B1117" s="13">
        <v>222</v>
      </c>
      <c r="D1117" s="14">
        <v>0.5535087719298246</v>
      </c>
      <c r="F1117" s="13">
        <v>70</v>
      </c>
      <c r="G1117" s="14">
        <v>0.007907268170426066</v>
      </c>
      <c r="I1117" s="14">
        <v>11.71688931916015</v>
      </c>
      <c r="J1117">
        <f t="shared" si="77"/>
        <v>0.47751451516954196</v>
      </c>
      <c r="K1117" s="17">
        <v>7.105870761451516</v>
      </c>
      <c r="N1117" s="15">
        <v>38632</v>
      </c>
      <c r="O1117" s="15">
        <v>38728</v>
      </c>
    </row>
    <row r="1118" spans="1:15" ht="12.75">
      <c r="A1118" s="14" t="s">
        <v>59</v>
      </c>
      <c r="B1118" s="13">
        <v>222</v>
      </c>
      <c r="D1118" s="14">
        <v>0.268859649122807</v>
      </c>
      <c r="F1118" s="14">
        <v>70</v>
      </c>
      <c r="G1118" s="14">
        <v>0.0038408521303258144</v>
      </c>
      <c r="I1118" s="14">
        <v>9.095348572957128</v>
      </c>
      <c r="J1118">
        <f t="shared" si="77"/>
        <v>0.7314168734384296</v>
      </c>
      <c r="K1118" s="17">
        <v>10.884179664262346</v>
      </c>
      <c r="N1118" s="15">
        <v>38632</v>
      </c>
      <c r="O1118" s="15">
        <v>38728</v>
      </c>
    </row>
    <row r="1119" spans="1:15" ht="12.75">
      <c r="A1119" s="14" t="s">
        <v>59</v>
      </c>
      <c r="B1119" s="13">
        <v>222</v>
      </c>
      <c r="D1119" s="14">
        <v>0.40187134502923977</v>
      </c>
      <c r="F1119" s="13">
        <v>70</v>
      </c>
      <c r="G1119" s="14">
        <v>0.005741019214703425</v>
      </c>
      <c r="I1119" s="14">
        <v>10.982683310779038</v>
      </c>
      <c r="J1119">
        <f t="shared" si="77"/>
        <v>0.40179099572427135</v>
      </c>
      <c r="K1119" s="17">
        <v>5.979032674468323</v>
      </c>
      <c r="N1119" s="15">
        <v>38632</v>
      </c>
      <c r="O1119" s="15">
        <v>38728</v>
      </c>
    </row>
    <row r="1120" spans="1:15" ht="12.75">
      <c r="A1120" s="14" t="s">
        <v>59</v>
      </c>
      <c r="B1120" s="13">
        <v>222</v>
      </c>
      <c r="D1120" s="14">
        <v>0.31932738095238095</v>
      </c>
      <c r="F1120" s="14">
        <v>70</v>
      </c>
      <c r="G1120" s="14">
        <v>0.004561819727891156</v>
      </c>
      <c r="I1120" s="14">
        <v>7.261886510492705</v>
      </c>
      <c r="J1120">
        <f t="shared" si="77"/>
        <v>0.6989516682778111</v>
      </c>
      <c r="K1120" s="17">
        <v>10.40106649222933</v>
      </c>
      <c r="N1120" s="15">
        <v>38632</v>
      </c>
      <c r="O1120" s="15">
        <v>38728</v>
      </c>
    </row>
    <row r="1121" spans="1:15" ht="12.75">
      <c r="A1121" s="14" t="s">
        <v>59</v>
      </c>
      <c r="B1121" s="13">
        <v>222</v>
      </c>
      <c r="D1121" s="14">
        <v>0.5934953703703704</v>
      </c>
      <c r="F1121" s="13">
        <v>70</v>
      </c>
      <c r="G1121" s="14">
        <v>0.008478505291005292</v>
      </c>
      <c r="I1121" s="14">
        <v>6.233034935494762</v>
      </c>
      <c r="J1121">
        <f t="shared" si="77"/>
        <v>0.553968420954789</v>
      </c>
      <c r="K1121" s="17">
        <v>8.243577692779597</v>
      </c>
      <c r="N1121" s="15">
        <v>38632</v>
      </c>
      <c r="O1121" s="15">
        <v>38728</v>
      </c>
    </row>
    <row r="1122" spans="1:15" ht="12.75">
      <c r="A1122" s="14" t="s">
        <v>59</v>
      </c>
      <c r="B1122" s="13">
        <v>222</v>
      </c>
      <c r="D1122" s="14">
        <v>0.5384881320949433</v>
      </c>
      <c r="F1122" s="13">
        <v>81</v>
      </c>
      <c r="G1122" s="14">
        <v>0.006648001630801769</v>
      </c>
      <c r="I1122" s="14">
        <v>11.626618129183164</v>
      </c>
      <c r="J1122">
        <f t="shared" si="77"/>
        <v>0.47751451516954196</v>
      </c>
      <c r="K1122" s="17">
        <v>7.105870761451516</v>
      </c>
      <c r="N1122" s="15">
        <v>38632</v>
      </c>
      <c r="O1122" s="15">
        <v>38744</v>
      </c>
    </row>
    <row r="1123" spans="1:15" ht="12.75">
      <c r="A1123" s="14" t="s">
        <v>59</v>
      </c>
      <c r="B1123" s="13">
        <v>222</v>
      </c>
      <c r="D1123" s="14">
        <v>0.2742870370370371</v>
      </c>
      <c r="F1123" s="14">
        <v>81</v>
      </c>
      <c r="G1123" s="14">
        <v>0.003386259716506631</v>
      </c>
      <c r="I1123" s="14">
        <v>5.320856351241724</v>
      </c>
      <c r="J1123">
        <f t="shared" si="77"/>
        <v>0.7314168734384296</v>
      </c>
      <c r="K1123" s="17">
        <v>10.884179664262346</v>
      </c>
      <c r="N1123" s="15">
        <v>38632</v>
      </c>
      <c r="O1123" s="15">
        <v>38744</v>
      </c>
    </row>
    <row r="1124" spans="1:15" ht="12.75">
      <c r="A1124" s="14" t="s">
        <v>59</v>
      </c>
      <c r="B1124" s="13">
        <v>222</v>
      </c>
      <c r="D1124" s="14">
        <v>0.37998566678133244</v>
      </c>
      <c r="F1124" s="13">
        <v>81</v>
      </c>
      <c r="G1124" s="14">
        <v>0.004691181071374475</v>
      </c>
      <c r="I1124" s="14">
        <v>8.573602024851647</v>
      </c>
      <c r="J1124">
        <f t="shared" si="77"/>
        <v>0.40179099572427135</v>
      </c>
      <c r="K1124" s="17">
        <v>5.979032674468323</v>
      </c>
      <c r="N1124" s="15">
        <v>38632</v>
      </c>
      <c r="O1124" s="15">
        <v>38744</v>
      </c>
    </row>
    <row r="1125" spans="1:15" ht="12.75">
      <c r="A1125" s="14" t="s">
        <v>59</v>
      </c>
      <c r="B1125" s="13">
        <v>222</v>
      </c>
      <c r="D1125" s="14">
        <v>0.31820751633986927</v>
      </c>
      <c r="F1125" s="14">
        <v>81</v>
      </c>
      <c r="G1125" s="14">
        <v>0.003928487856047769</v>
      </c>
      <c r="I1125" s="14">
        <v>5.320910254067852</v>
      </c>
      <c r="J1125">
        <f t="shared" si="77"/>
        <v>0.6989516682778111</v>
      </c>
      <c r="K1125" s="17">
        <v>10.40106649222933</v>
      </c>
      <c r="N1125" s="15">
        <v>38632</v>
      </c>
      <c r="O1125" s="15">
        <v>38744</v>
      </c>
    </row>
    <row r="1126" spans="1:15" ht="12.75">
      <c r="A1126" s="14" t="s">
        <v>59</v>
      </c>
      <c r="B1126" s="13">
        <v>222</v>
      </c>
      <c r="D1126" s="14">
        <v>0.5599019607843138</v>
      </c>
      <c r="F1126" s="13">
        <v>81</v>
      </c>
      <c r="G1126" s="14">
        <v>0.006912369886226096</v>
      </c>
      <c r="I1126" s="14">
        <v>6.424776361729852</v>
      </c>
      <c r="J1126">
        <f t="shared" si="77"/>
        <v>0.553968420954789</v>
      </c>
      <c r="K1126" s="17">
        <v>8.243577692779597</v>
      </c>
      <c r="N1126" s="15">
        <v>38632</v>
      </c>
      <c r="O1126" s="15">
        <v>38744</v>
      </c>
    </row>
    <row r="1127" spans="1:15" ht="12.75">
      <c r="A1127" s="14" t="s">
        <v>59</v>
      </c>
      <c r="B1127" s="13">
        <v>222</v>
      </c>
      <c r="D1127" s="14">
        <v>0.6017857142857143</v>
      </c>
      <c r="F1127" s="13">
        <v>89</v>
      </c>
      <c r="G1127" s="14">
        <v>0.006761637239165329</v>
      </c>
      <c r="I1127" s="14">
        <v>10.074967960590039</v>
      </c>
      <c r="J1127">
        <f t="shared" si="77"/>
        <v>0.47751451516954196</v>
      </c>
      <c r="K1127" s="17">
        <v>7.105870761451516</v>
      </c>
      <c r="N1127" s="15">
        <v>38632</v>
      </c>
      <c r="O1127" s="15">
        <v>38761</v>
      </c>
    </row>
    <row r="1128" spans="1:15" ht="12.75">
      <c r="A1128" s="14" t="s">
        <v>59</v>
      </c>
      <c r="B1128" s="13">
        <v>222</v>
      </c>
      <c r="D1128" s="14">
        <v>0.31245341614906824</v>
      </c>
      <c r="F1128" s="14">
        <v>89</v>
      </c>
      <c r="G1128" s="14">
        <v>0.003510712541000767</v>
      </c>
      <c r="I1128" s="14">
        <v>4.833299561116884</v>
      </c>
      <c r="J1128">
        <f t="shared" si="77"/>
        <v>0.7314168734384296</v>
      </c>
      <c r="K1128" s="17">
        <v>10.884179664262346</v>
      </c>
      <c r="N1128" s="15">
        <v>38632</v>
      </c>
      <c r="O1128" s="15">
        <v>38761</v>
      </c>
    </row>
    <row r="1129" spans="1:15" ht="12.75">
      <c r="A1129" s="14" t="s">
        <v>59</v>
      </c>
      <c r="B1129" s="13">
        <v>222</v>
      </c>
      <c r="D1129" s="14">
        <v>0.42677470355731223</v>
      </c>
      <c r="F1129" s="13">
        <v>89</v>
      </c>
      <c r="G1129" s="14">
        <v>0.004795221388284407</v>
      </c>
      <c r="I1129" s="14">
        <v>8.393179134280226</v>
      </c>
      <c r="J1129">
        <f t="shared" si="77"/>
        <v>0.40179099572427135</v>
      </c>
      <c r="K1129" s="17">
        <v>5.979032674468323</v>
      </c>
      <c r="N1129" s="15">
        <v>38632</v>
      </c>
      <c r="O1129" s="15">
        <v>38761</v>
      </c>
    </row>
    <row r="1130" spans="1:15" ht="12.75">
      <c r="A1130" s="14" t="s">
        <v>59</v>
      </c>
      <c r="B1130" s="13">
        <v>222</v>
      </c>
      <c r="D1130" s="14">
        <v>0.3584821428571429</v>
      </c>
      <c r="F1130" s="14">
        <v>89</v>
      </c>
      <c r="G1130" s="14">
        <v>0.004027889245585875</v>
      </c>
      <c r="I1130" s="14">
        <v>4.870908435060657</v>
      </c>
      <c r="J1130">
        <f t="shared" si="77"/>
        <v>0.6989516682778111</v>
      </c>
      <c r="K1130" s="17">
        <v>10.40106649222933</v>
      </c>
      <c r="N1130" s="15">
        <v>38632</v>
      </c>
      <c r="O1130" s="15">
        <v>38761</v>
      </c>
    </row>
    <row r="1131" spans="1:15" ht="12.75">
      <c r="A1131" s="14" t="s">
        <v>59</v>
      </c>
      <c r="B1131" s="13">
        <v>222</v>
      </c>
      <c r="D1131" s="14">
        <v>0.6270183982683983</v>
      </c>
      <c r="F1131" s="13">
        <v>89</v>
      </c>
      <c r="G1131" s="14">
        <v>0.0070451505423415545</v>
      </c>
      <c r="I1131" s="14">
        <v>5.943855947336224</v>
      </c>
      <c r="J1131">
        <f t="shared" si="77"/>
        <v>0.553968420954789</v>
      </c>
      <c r="K1131" s="17">
        <v>8.243577692779597</v>
      </c>
      <c r="N1131" s="15">
        <v>38632</v>
      </c>
      <c r="O1131" s="15">
        <v>38761</v>
      </c>
    </row>
    <row r="1132" spans="1:15" ht="12.75">
      <c r="A1132" s="14" t="s">
        <v>59</v>
      </c>
      <c r="B1132" s="13">
        <v>222</v>
      </c>
      <c r="D1132" s="14">
        <v>0.6034575163398692</v>
      </c>
      <c r="F1132" s="13">
        <v>94</v>
      </c>
      <c r="G1132" s="14">
        <v>0.006419760812126268</v>
      </c>
      <c r="I1132" s="14">
        <v>11.300559388101542</v>
      </c>
      <c r="J1132">
        <f t="shared" si="77"/>
        <v>0.47751451516954196</v>
      </c>
      <c r="K1132" s="17">
        <v>7.105870761451516</v>
      </c>
      <c r="N1132" s="15">
        <v>38632</v>
      </c>
      <c r="O1132" s="15">
        <v>38772</v>
      </c>
    </row>
    <row r="1133" spans="1:15" ht="12.75">
      <c r="A1133" s="14" t="s">
        <v>59</v>
      </c>
      <c r="B1133" s="13">
        <v>222</v>
      </c>
      <c r="D1133" s="14">
        <v>0.3210331384015595</v>
      </c>
      <c r="F1133" s="14">
        <v>94</v>
      </c>
      <c r="G1133" s="14">
        <v>0.0034152461532080797</v>
      </c>
      <c r="I1133" s="14">
        <v>5.143930549738024</v>
      </c>
      <c r="J1133">
        <f t="shared" si="77"/>
        <v>0.7314168734384296</v>
      </c>
      <c r="K1133" s="17">
        <v>10.884179664262346</v>
      </c>
      <c r="N1133" s="15">
        <v>38632</v>
      </c>
      <c r="O1133" s="15">
        <v>38772</v>
      </c>
    </row>
    <row r="1134" spans="1:15" ht="12.75">
      <c r="A1134" s="14" t="s">
        <v>59</v>
      </c>
      <c r="B1134" s="13">
        <v>222</v>
      </c>
      <c r="D1134" s="14">
        <v>0.415328431372549</v>
      </c>
      <c r="F1134" s="13">
        <v>94</v>
      </c>
      <c r="G1134" s="14">
        <v>0.004418387567793074</v>
      </c>
      <c r="I1134" s="14">
        <v>7.6017596149605815</v>
      </c>
      <c r="J1134">
        <f t="shared" si="77"/>
        <v>0.40179099572427135</v>
      </c>
      <c r="K1134" s="17">
        <v>5.979032674468323</v>
      </c>
      <c r="N1134" s="15">
        <v>38632</v>
      </c>
      <c r="O1134" s="15">
        <v>38772</v>
      </c>
    </row>
    <row r="1135" spans="1:15" ht="12.75">
      <c r="A1135" s="14" t="s">
        <v>59</v>
      </c>
      <c r="B1135" s="13">
        <v>222</v>
      </c>
      <c r="D1135" s="14">
        <v>0.35375</v>
      </c>
      <c r="F1135" s="14">
        <v>94</v>
      </c>
      <c r="G1135" s="14">
        <v>0.0037632978723404257</v>
      </c>
      <c r="I1135" s="14">
        <v>4.187480139808968</v>
      </c>
      <c r="J1135">
        <f t="shared" si="77"/>
        <v>0.6989516682778111</v>
      </c>
      <c r="K1135" s="17">
        <v>10.40106649222933</v>
      </c>
      <c r="N1135" s="15">
        <v>38632</v>
      </c>
      <c r="O1135" s="15">
        <v>38772</v>
      </c>
    </row>
    <row r="1136" spans="1:15" ht="12.75">
      <c r="A1136" s="14" t="s">
        <v>59</v>
      </c>
      <c r="B1136" s="13">
        <v>222</v>
      </c>
      <c r="D1136" s="14">
        <v>0.6177083333333333</v>
      </c>
      <c r="F1136" s="13">
        <v>94</v>
      </c>
      <c r="G1136" s="14">
        <v>0.00657136524822695</v>
      </c>
      <c r="I1136" s="14">
        <v>6.6840693862119736</v>
      </c>
      <c r="J1136">
        <f t="shared" si="77"/>
        <v>0.553968420954789</v>
      </c>
      <c r="K1136" s="17">
        <v>8.243577692779597</v>
      </c>
      <c r="N1136" s="15">
        <v>38632</v>
      </c>
      <c r="O1136" s="15">
        <v>38772</v>
      </c>
    </row>
    <row r="1137" spans="1:15" ht="12.75">
      <c r="A1137" s="14" t="s">
        <v>59</v>
      </c>
      <c r="B1137" s="13">
        <v>222</v>
      </c>
      <c r="D1137" s="14">
        <v>0.5068063241106721</v>
      </c>
      <c r="F1137" s="13">
        <v>113</v>
      </c>
      <c r="G1137" s="14">
        <v>0.004485011717793558</v>
      </c>
      <c r="I1137" s="14">
        <v>14.190683276197193</v>
      </c>
      <c r="J1137">
        <f t="shared" si="77"/>
        <v>0.47751451516954196</v>
      </c>
      <c r="K1137" s="17">
        <v>7.105870761451516</v>
      </c>
      <c r="N1137" s="15">
        <v>38632</v>
      </c>
      <c r="O1137" s="15">
        <v>38791</v>
      </c>
    </row>
    <row r="1138" spans="1:15" ht="12.75">
      <c r="A1138" s="14" t="s">
        <v>59</v>
      </c>
      <c r="B1138" s="13">
        <v>222</v>
      </c>
      <c r="D1138" s="14">
        <v>0.2893302701197439</v>
      </c>
      <c r="F1138" s="14">
        <v>113</v>
      </c>
      <c r="G1138" s="14">
        <v>0.0025604448683163175</v>
      </c>
      <c r="I1138" s="14">
        <v>4.6805585875567735</v>
      </c>
      <c r="J1138">
        <f t="shared" si="77"/>
        <v>0.7314168734384296</v>
      </c>
      <c r="K1138" s="17">
        <v>10.884179664262346</v>
      </c>
      <c r="N1138" s="15">
        <v>38632</v>
      </c>
      <c r="O1138" s="15">
        <v>38791</v>
      </c>
    </row>
    <row r="1139" spans="1:15" ht="12.75">
      <c r="A1139" s="14" t="s">
        <v>59</v>
      </c>
      <c r="B1139" s="13">
        <v>222</v>
      </c>
      <c r="D1139" s="14">
        <v>0.36208333333333337</v>
      </c>
      <c r="F1139" s="13">
        <v>113</v>
      </c>
      <c r="G1139" s="14">
        <v>0.0032042772861356934</v>
      </c>
      <c r="I1139" s="14">
        <v>8.35941845688015</v>
      </c>
      <c r="J1139">
        <f t="shared" si="77"/>
        <v>0.40179099572427135</v>
      </c>
      <c r="K1139" s="17">
        <v>5.979032674468323</v>
      </c>
      <c r="N1139" s="15">
        <v>38632</v>
      </c>
      <c r="O1139" s="15">
        <v>38791</v>
      </c>
    </row>
    <row r="1140" spans="1:15" ht="12.75">
      <c r="A1140" s="14" t="s">
        <v>59</v>
      </c>
      <c r="B1140" s="13">
        <v>222</v>
      </c>
      <c r="D1140" s="14">
        <v>0.3238876175947114</v>
      </c>
      <c r="F1140" s="14">
        <v>113</v>
      </c>
      <c r="G1140" s="14">
        <v>0.0028662621026080658</v>
      </c>
      <c r="I1140" s="14">
        <v>5.501884282138049</v>
      </c>
      <c r="J1140">
        <f t="shared" si="77"/>
        <v>0.6989516682778111</v>
      </c>
      <c r="K1140" s="17">
        <v>10.40106649222933</v>
      </c>
      <c r="N1140" s="15">
        <v>38632</v>
      </c>
      <c r="O1140" s="15">
        <v>38791</v>
      </c>
    </row>
    <row r="1141" spans="1:15" ht="12.75">
      <c r="A1141" s="14" t="s">
        <v>59</v>
      </c>
      <c r="B1141" s="13">
        <v>222</v>
      </c>
      <c r="D1141" s="14">
        <v>0.5500243664717349</v>
      </c>
      <c r="F1141" s="13">
        <v>113</v>
      </c>
      <c r="G1141" s="14">
        <v>0.004867472269661371</v>
      </c>
      <c r="I1141" s="14">
        <v>7.702106953760404</v>
      </c>
      <c r="J1141">
        <f t="shared" si="77"/>
        <v>0.553968420954789</v>
      </c>
      <c r="K1141" s="17">
        <v>8.243577692779597</v>
      </c>
      <c r="N1141" s="15">
        <v>38632</v>
      </c>
      <c r="O1141" s="15">
        <v>38791</v>
      </c>
    </row>
    <row r="1142" spans="1:15" ht="12.75">
      <c r="A1142" s="14" t="s">
        <v>59</v>
      </c>
      <c r="B1142" s="13">
        <v>222</v>
      </c>
      <c r="D1142" s="14">
        <v>0.57875</v>
      </c>
      <c r="F1142" s="13">
        <v>121</v>
      </c>
      <c r="G1142" s="14">
        <v>0.004783057851239669</v>
      </c>
      <c r="I1142" s="14">
        <v>11.562911562253971</v>
      </c>
      <c r="J1142">
        <f t="shared" si="77"/>
        <v>0.47751451516954196</v>
      </c>
      <c r="K1142" s="17">
        <v>7.105870761451516</v>
      </c>
      <c r="N1142" s="15">
        <v>38632</v>
      </c>
      <c r="O1142" s="15">
        <v>38803</v>
      </c>
    </row>
    <row r="1143" spans="1:15" ht="12.75">
      <c r="A1143" s="14" t="s">
        <v>59</v>
      </c>
      <c r="B1143" s="13">
        <v>222</v>
      </c>
      <c r="D1143" s="14">
        <v>0.249375</v>
      </c>
      <c r="F1143" s="14">
        <v>121</v>
      </c>
      <c r="G1143" s="14">
        <v>0.002060950413223141</v>
      </c>
      <c r="I1143" s="14">
        <v>10.806626949944356</v>
      </c>
      <c r="J1143">
        <f t="shared" si="77"/>
        <v>0.7314168734384296</v>
      </c>
      <c r="K1143" s="17">
        <v>10.884179664262346</v>
      </c>
      <c r="N1143" s="15">
        <v>38632</v>
      </c>
      <c r="O1143" s="15">
        <v>38803</v>
      </c>
    </row>
    <row r="1144" spans="1:15" ht="12.75">
      <c r="A1144" s="14" t="s">
        <v>59</v>
      </c>
      <c r="B1144" s="13">
        <v>222</v>
      </c>
      <c r="D1144" s="14">
        <v>0.3425</v>
      </c>
      <c r="F1144" s="13">
        <v>121</v>
      </c>
      <c r="G1144" s="14">
        <v>0.0028305785123966943</v>
      </c>
      <c r="I1144" s="14">
        <v>10.418626718110078</v>
      </c>
      <c r="J1144">
        <f t="shared" si="77"/>
        <v>0.40179099572427135</v>
      </c>
      <c r="K1144" s="17">
        <v>5.979032674468323</v>
      </c>
      <c r="N1144" s="15">
        <v>38632</v>
      </c>
      <c r="O1144" s="15">
        <v>38803</v>
      </c>
    </row>
    <row r="1145" spans="1:15" ht="12.75">
      <c r="A1145" s="14" t="s">
        <v>59</v>
      </c>
      <c r="B1145" s="13">
        <v>222</v>
      </c>
      <c r="D1145" s="14">
        <v>0.30411764705882355</v>
      </c>
      <c r="F1145" s="14">
        <v>121</v>
      </c>
      <c r="G1145" s="14">
        <v>0.0025133689839572193</v>
      </c>
      <c r="I1145" s="14">
        <v>10.071966237485555</v>
      </c>
      <c r="J1145">
        <f t="shared" si="77"/>
        <v>0.6989516682778111</v>
      </c>
      <c r="K1145" s="17">
        <v>10.40106649222933</v>
      </c>
      <c r="N1145" s="15">
        <v>38632</v>
      </c>
      <c r="O1145" s="15">
        <v>38803</v>
      </c>
    </row>
    <row r="1146" spans="1:15" ht="12.75">
      <c r="A1146" s="14" t="s">
        <v>59</v>
      </c>
      <c r="B1146" s="13">
        <v>222</v>
      </c>
      <c r="D1146" s="14">
        <v>0.5506666666666666</v>
      </c>
      <c r="F1146" s="13">
        <v>121</v>
      </c>
      <c r="G1146" s="14">
        <v>0.004550964187327824</v>
      </c>
      <c r="I1146" s="14">
        <v>10.992023681044289</v>
      </c>
      <c r="J1146">
        <f t="shared" si="77"/>
        <v>0.553968420954789</v>
      </c>
      <c r="K1146" s="17">
        <v>8.243577692779597</v>
      </c>
      <c r="N1146" s="15">
        <v>38632</v>
      </c>
      <c r="O1146" s="15">
        <v>38803</v>
      </c>
    </row>
    <row r="1147" spans="1:15" ht="12.75">
      <c r="A1147" s="14" t="s">
        <v>59</v>
      </c>
      <c r="B1147" s="13">
        <v>222</v>
      </c>
      <c r="D1147" s="14">
        <v>0.576875</v>
      </c>
      <c r="F1147" s="13">
        <v>131</v>
      </c>
      <c r="G1147" s="14">
        <v>0.004403625954198473</v>
      </c>
      <c r="I1147" s="14">
        <v>10.367611884221374</v>
      </c>
      <c r="J1147">
        <f t="shared" si="77"/>
        <v>0.47751451516954196</v>
      </c>
      <c r="K1147" s="17">
        <v>7.105870761451516</v>
      </c>
      <c r="N1147" s="15">
        <v>38632</v>
      </c>
      <c r="O1147" s="15">
        <v>38813</v>
      </c>
    </row>
    <row r="1148" spans="1:15" ht="12.75">
      <c r="A1148" s="14" t="s">
        <v>59</v>
      </c>
      <c r="B1148" s="13">
        <v>222</v>
      </c>
      <c r="D1148" s="14">
        <v>0.2442857142857143</v>
      </c>
      <c r="F1148" s="14">
        <v>131</v>
      </c>
      <c r="G1148" s="14">
        <v>0.0018647764449291168</v>
      </c>
      <c r="I1148" s="14">
        <v>10.535937652350514</v>
      </c>
      <c r="J1148">
        <f t="shared" si="77"/>
        <v>0.7314168734384296</v>
      </c>
      <c r="K1148" s="17">
        <v>10.884179664262346</v>
      </c>
      <c r="N1148" s="15">
        <v>38632</v>
      </c>
      <c r="O1148" s="15">
        <v>38813</v>
      </c>
    </row>
    <row r="1149" spans="1:15" ht="12.75">
      <c r="A1149" s="14" t="s">
        <v>59</v>
      </c>
      <c r="B1149" s="13">
        <v>222</v>
      </c>
      <c r="D1149" s="14">
        <v>0.2780769230769231</v>
      </c>
      <c r="F1149" s="13">
        <v>131</v>
      </c>
      <c r="G1149" s="14">
        <v>0.0021227246036406343</v>
      </c>
      <c r="I1149" s="14">
        <v>12.078672746029453</v>
      </c>
      <c r="J1149">
        <f t="shared" si="77"/>
        <v>0.40179099572427135</v>
      </c>
      <c r="K1149" s="17">
        <v>5.979032674468323</v>
      </c>
      <c r="N1149" s="15">
        <v>38632</v>
      </c>
      <c r="O1149" s="15">
        <v>38813</v>
      </c>
    </row>
    <row r="1150" spans="1:15" ht="12.75">
      <c r="A1150" s="14" t="s">
        <v>59</v>
      </c>
      <c r="B1150" s="13">
        <v>222</v>
      </c>
      <c r="D1150" s="14">
        <v>0.2592592592592593</v>
      </c>
      <c r="F1150" s="14">
        <v>131</v>
      </c>
      <c r="G1150" s="14">
        <v>0.001979078314956178</v>
      </c>
      <c r="I1150" s="14">
        <v>9.382755818542462</v>
      </c>
      <c r="J1150">
        <f t="shared" si="77"/>
        <v>0.6989516682778111</v>
      </c>
      <c r="K1150" s="17">
        <v>10.40106649222933</v>
      </c>
      <c r="N1150" s="15">
        <v>38632</v>
      </c>
      <c r="O1150" s="15">
        <v>38813</v>
      </c>
    </row>
    <row r="1151" spans="1:15" ht="12.75">
      <c r="A1151" s="14" t="s">
        <v>59</v>
      </c>
      <c r="B1151" s="13">
        <v>222</v>
      </c>
      <c r="D1151" s="14">
        <v>0.41636363636363644</v>
      </c>
      <c r="F1151" s="13">
        <v>131</v>
      </c>
      <c r="G1151" s="14">
        <v>0.0031783483691880643</v>
      </c>
      <c r="I1151" s="14">
        <v>13.179799637172088</v>
      </c>
      <c r="J1151">
        <f t="shared" si="77"/>
        <v>0.553968420954789</v>
      </c>
      <c r="K1151" s="17">
        <v>8.243577692779597</v>
      </c>
      <c r="N1151" s="15">
        <v>38632</v>
      </c>
      <c r="O1151" s="15">
        <v>38813</v>
      </c>
    </row>
    <row r="1152" spans="1:15" ht="12.75">
      <c r="A1152" s="14" t="s">
        <v>59</v>
      </c>
      <c r="B1152" s="13">
        <v>222</v>
      </c>
      <c r="D1152" s="14">
        <v>0.4708008658008658</v>
      </c>
      <c r="F1152" s="13">
        <v>139</v>
      </c>
      <c r="G1152" s="14">
        <v>0.003387056588495437</v>
      </c>
      <c r="I1152" s="14">
        <v>11.002264744889969</v>
      </c>
      <c r="J1152">
        <f t="shared" si="77"/>
        <v>0.47751451516954196</v>
      </c>
      <c r="K1152" s="17">
        <v>7.105870761451516</v>
      </c>
      <c r="N1152" s="15">
        <v>38632</v>
      </c>
      <c r="O1152" s="15">
        <v>38821</v>
      </c>
    </row>
    <row r="1153" spans="1:15" ht="12.75">
      <c r="A1153" s="14" t="s">
        <v>59</v>
      </c>
      <c r="B1153" s="13">
        <v>222</v>
      </c>
      <c r="D1153" s="14">
        <v>0.24116935483870972</v>
      </c>
      <c r="F1153" s="14">
        <v>139</v>
      </c>
      <c r="G1153" s="14">
        <v>0.00173503132977489</v>
      </c>
      <c r="I1153" s="14">
        <v>13.012382486170821</v>
      </c>
      <c r="J1153">
        <f t="shared" si="77"/>
        <v>0.7314168734384296</v>
      </c>
      <c r="K1153" s="17">
        <v>10.884179664262346</v>
      </c>
      <c r="N1153" s="15">
        <v>38632</v>
      </c>
      <c r="O1153" s="15">
        <v>38821</v>
      </c>
    </row>
    <row r="1154" spans="1:15" ht="12.75">
      <c r="A1154" s="14" t="s">
        <v>59</v>
      </c>
      <c r="B1154" s="13">
        <v>222</v>
      </c>
      <c r="D1154" s="14">
        <v>0.2755715811965812</v>
      </c>
      <c r="F1154" s="13">
        <v>139</v>
      </c>
      <c r="G1154" s="14">
        <v>0.0019825293611264836</v>
      </c>
      <c r="I1154" s="14">
        <v>14.079825882528837</v>
      </c>
      <c r="J1154">
        <f t="shared" si="77"/>
        <v>0.40179099572427135</v>
      </c>
      <c r="K1154" s="17">
        <v>5.979032674468323</v>
      </c>
      <c r="N1154" s="15">
        <v>38632</v>
      </c>
      <c r="O1154" s="15">
        <v>38821</v>
      </c>
    </row>
    <row r="1155" spans="1:15" ht="12.75">
      <c r="A1155" s="14" t="s">
        <v>59</v>
      </c>
      <c r="B1155" s="13">
        <v>222</v>
      </c>
      <c r="D1155" s="14">
        <v>0.26899045698924734</v>
      </c>
      <c r="F1155" s="14">
        <v>139</v>
      </c>
      <c r="G1155" s="14">
        <v>0.0019351831438075347</v>
      </c>
      <c r="I1155" s="14">
        <v>10.713246414550477</v>
      </c>
      <c r="J1155">
        <f t="shared" si="77"/>
        <v>0.6989516682778111</v>
      </c>
      <c r="K1155" s="17">
        <v>10.40106649222933</v>
      </c>
      <c r="N1155" s="15">
        <v>38632</v>
      </c>
      <c r="O1155" s="15">
        <v>38821</v>
      </c>
    </row>
    <row r="1156" spans="1:15" ht="12.75">
      <c r="A1156" s="14" t="s">
        <v>59</v>
      </c>
      <c r="B1156" s="13">
        <v>222</v>
      </c>
      <c r="D1156" s="14">
        <v>0.37490149974020937</v>
      </c>
      <c r="F1156" s="13">
        <v>139</v>
      </c>
      <c r="G1156" s="14">
        <v>0.0026971330916561826</v>
      </c>
      <c r="I1156" s="14">
        <v>14.902967431299752</v>
      </c>
      <c r="J1156">
        <f t="shared" si="77"/>
        <v>0.553968420954789</v>
      </c>
      <c r="K1156" s="17">
        <v>8.243577692779597</v>
      </c>
      <c r="N1156" s="15">
        <v>38632</v>
      </c>
      <c r="O1156" s="15">
        <v>38821</v>
      </c>
    </row>
    <row r="1157" spans="1:15" ht="12.75">
      <c r="A1157" s="14" t="s">
        <v>59</v>
      </c>
      <c r="B1157" s="13">
        <v>222</v>
      </c>
      <c r="D1157" s="14">
        <v>0.5984697855750487</v>
      </c>
      <c r="F1157" s="14">
        <v>70</v>
      </c>
      <c r="G1157" s="14">
        <v>0.008549568365357838</v>
      </c>
      <c r="I1157" s="14">
        <v>5.312515356385583</v>
      </c>
      <c r="J1157">
        <f t="shared" si="77"/>
        <v>0.5333010667013683</v>
      </c>
      <c r="K1157" s="17">
        <v>7.9360277782941715</v>
      </c>
      <c r="N1157" s="15">
        <v>38632</v>
      </c>
      <c r="O1157" s="15">
        <v>38728</v>
      </c>
    </row>
    <row r="1158" spans="1:15" ht="12.75">
      <c r="A1158" s="14" t="s">
        <v>59</v>
      </c>
      <c r="B1158" s="13">
        <v>222</v>
      </c>
      <c r="D1158" s="14">
        <v>0.5544349128540306</v>
      </c>
      <c r="F1158" s="13">
        <v>70</v>
      </c>
      <c r="G1158" s="14">
        <v>0.007920498755057579</v>
      </c>
      <c r="I1158" s="14">
        <v>8.893031665776066</v>
      </c>
      <c r="J1158">
        <f t="shared" si="77"/>
        <v>0.8664856292757289</v>
      </c>
      <c r="K1158" s="17">
        <v>12.894131388031678</v>
      </c>
      <c r="N1158" s="15">
        <v>38632</v>
      </c>
      <c r="O1158" s="15">
        <v>38728</v>
      </c>
    </row>
    <row r="1159" spans="1:15" ht="12.75">
      <c r="A1159" s="14" t="s">
        <v>59</v>
      </c>
      <c r="B1159" s="13">
        <v>222</v>
      </c>
      <c r="D1159" s="14">
        <v>0.27375</v>
      </c>
      <c r="F1159" s="14">
        <v>70</v>
      </c>
      <c r="G1159" s="14">
        <v>0.003910714285714286</v>
      </c>
      <c r="I1159" s="14">
        <v>6.922275733911082</v>
      </c>
      <c r="J1159">
        <f t="shared" si="77"/>
        <v>1.138749395635039</v>
      </c>
      <c r="K1159" s="17">
        <v>16.945675530283317</v>
      </c>
      <c r="N1159" s="15">
        <v>38632</v>
      </c>
      <c r="O1159" s="15">
        <v>38728</v>
      </c>
    </row>
    <row r="1160" spans="1:15" ht="12.75">
      <c r="A1160" s="14" t="s">
        <v>59</v>
      </c>
      <c r="B1160" s="13">
        <v>222</v>
      </c>
      <c r="D1160" s="14">
        <v>0.4822587719298246</v>
      </c>
      <c r="F1160" s="13">
        <v>70</v>
      </c>
      <c r="G1160" s="14">
        <v>0.006889411027568923</v>
      </c>
      <c r="I1160" s="14">
        <v>9.012808301926581</v>
      </c>
      <c r="J1160">
        <f aca="true" t="shared" si="78" ref="J1160:J1223">K1160*60*1.12/1000</f>
        <v>0.7047556463414636</v>
      </c>
      <c r="K1160" s="17">
        <v>10.487435213414637</v>
      </c>
      <c r="N1160" s="15">
        <v>38632</v>
      </c>
      <c r="O1160" s="15">
        <v>38728</v>
      </c>
    </row>
    <row r="1161" spans="1:15" ht="12.75">
      <c r="A1161" s="14" t="s">
        <v>59</v>
      </c>
      <c r="B1161" s="13">
        <v>222</v>
      </c>
      <c r="D1161" s="14">
        <v>0.27155555555555555</v>
      </c>
      <c r="F1161" s="14">
        <v>70</v>
      </c>
      <c r="G1161" s="14">
        <v>0.0038793650793650792</v>
      </c>
      <c r="I1161" s="14">
        <v>8.968501693827635</v>
      </c>
      <c r="J1161">
        <f t="shared" si="78"/>
        <v>0.7890813993158836</v>
      </c>
      <c r="K1161" s="17">
        <v>11.742282727914933</v>
      </c>
      <c r="N1161" s="15">
        <v>38632</v>
      </c>
      <c r="O1161" s="15">
        <v>38728</v>
      </c>
    </row>
    <row r="1162" spans="1:15" ht="12.75">
      <c r="A1162" s="14" t="s">
        <v>59</v>
      </c>
      <c r="B1162" s="13">
        <v>222</v>
      </c>
      <c r="D1162" s="14">
        <v>0.5729356725146197</v>
      </c>
      <c r="F1162" s="14">
        <v>81</v>
      </c>
      <c r="G1162" s="14">
        <v>0.007073279907587898</v>
      </c>
      <c r="I1162" s="14">
        <v>4.455904064953757</v>
      </c>
      <c r="J1162">
        <f t="shared" si="78"/>
        <v>0.5333010667013683</v>
      </c>
      <c r="K1162" s="17">
        <v>7.9360277782941715</v>
      </c>
      <c r="N1162" s="15">
        <v>38632</v>
      </c>
      <c r="O1162" s="15">
        <v>38744</v>
      </c>
    </row>
    <row r="1163" spans="1:15" ht="12.75">
      <c r="A1163" s="14" t="s">
        <v>59</v>
      </c>
      <c r="B1163" s="13">
        <v>222</v>
      </c>
      <c r="D1163" s="14">
        <v>0.5357041910331383</v>
      </c>
      <c r="F1163" s="13">
        <v>81</v>
      </c>
      <c r="G1163" s="14">
        <v>0.006613631988063436</v>
      </c>
      <c r="I1163" s="14">
        <v>7.617802942103448</v>
      </c>
      <c r="J1163">
        <f t="shared" si="78"/>
        <v>0.8664856292757289</v>
      </c>
      <c r="K1163" s="17">
        <v>12.894131388031678</v>
      </c>
      <c r="N1163" s="15">
        <v>38632</v>
      </c>
      <c r="O1163" s="15">
        <v>38744</v>
      </c>
    </row>
    <row r="1164" spans="1:15" ht="12.75">
      <c r="A1164" s="14" t="s">
        <v>59</v>
      </c>
      <c r="B1164" s="13">
        <v>222</v>
      </c>
      <c r="D1164" s="14">
        <v>0.28657017543859653</v>
      </c>
      <c r="F1164" s="14">
        <v>81</v>
      </c>
      <c r="G1164" s="14">
        <v>0.0035379034004765003</v>
      </c>
      <c r="I1164" s="14">
        <v>4.2415280178635975</v>
      </c>
      <c r="J1164">
        <f t="shared" si="78"/>
        <v>1.138749395635039</v>
      </c>
      <c r="K1164" s="17">
        <v>16.945675530283317</v>
      </c>
      <c r="N1164" s="15">
        <v>38632</v>
      </c>
      <c r="O1164" s="15">
        <v>38744</v>
      </c>
    </row>
    <row r="1165" spans="1:15" ht="12.75">
      <c r="A1165" s="14" t="s">
        <v>59</v>
      </c>
      <c r="B1165" s="13">
        <v>222</v>
      </c>
      <c r="D1165" s="14">
        <v>0.47285575048732936</v>
      </c>
      <c r="F1165" s="13">
        <v>81</v>
      </c>
      <c r="G1165" s="14">
        <v>0.005837725314658387</v>
      </c>
      <c r="I1165" s="14">
        <v>6.874429831181188</v>
      </c>
      <c r="J1165">
        <f t="shared" si="78"/>
        <v>0.7047556463414636</v>
      </c>
      <c r="K1165" s="17">
        <v>10.487435213414637</v>
      </c>
      <c r="N1165" s="15">
        <v>38632</v>
      </c>
      <c r="O1165" s="15">
        <v>38744</v>
      </c>
    </row>
    <row r="1166" spans="1:15" ht="12.75">
      <c r="A1166" s="14" t="s">
        <v>59</v>
      </c>
      <c r="B1166" s="13">
        <v>222</v>
      </c>
      <c r="D1166" s="14">
        <v>0.2781263616557734</v>
      </c>
      <c r="F1166" s="14">
        <v>81</v>
      </c>
      <c r="G1166" s="14">
        <v>0.003433658785873746</v>
      </c>
      <c r="I1166" s="14">
        <v>5.490387251955326</v>
      </c>
      <c r="J1166">
        <f t="shared" si="78"/>
        <v>0.7890813993158836</v>
      </c>
      <c r="K1166" s="17">
        <v>11.742282727914933</v>
      </c>
      <c r="N1166" s="15">
        <v>38632</v>
      </c>
      <c r="O1166" s="15">
        <v>38744</v>
      </c>
    </row>
    <row r="1167" spans="1:15" ht="12.75">
      <c r="A1167" s="14" t="s">
        <v>59</v>
      </c>
      <c r="B1167" s="13">
        <v>222</v>
      </c>
      <c r="D1167" s="14">
        <v>0.6303650793650794</v>
      </c>
      <c r="F1167" s="14">
        <v>89</v>
      </c>
      <c r="G1167" s="14">
        <v>0.007082753700731229</v>
      </c>
      <c r="I1167" s="14">
        <v>3.797477620210396</v>
      </c>
      <c r="J1167">
        <f t="shared" si="78"/>
        <v>0.5333010667013683</v>
      </c>
      <c r="K1167" s="17">
        <v>7.9360277782941715</v>
      </c>
      <c r="N1167" s="15">
        <v>38632</v>
      </c>
      <c r="O1167" s="15">
        <v>38761</v>
      </c>
    </row>
    <row r="1168" spans="1:15" ht="12.75">
      <c r="A1168" s="14" t="s">
        <v>59</v>
      </c>
      <c r="B1168" s="13">
        <v>222</v>
      </c>
      <c r="D1168" s="14">
        <v>0.5833955862977601</v>
      </c>
      <c r="F1168" s="13">
        <v>89</v>
      </c>
      <c r="G1168" s="14">
        <v>0.006555006587615282</v>
      </c>
      <c r="I1168" s="14">
        <v>7.244206890531214</v>
      </c>
      <c r="J1168">
        <f t="shared" si="78"/>
        <v>0.8664856292757289</v>
      </c>
      <c r="K1168" s="17">
        <v>12.894131388031678</v>
      </c>
      <c r="N1168" s="15">
        <v>38632</v>
      </c>
      <c r="O1168" s="15">
        <v>38761</v>
      </c>
    </row>
    <row r="1169" spans="1:15" ht="12.75">
      <c r="A1169" s="14" t="s">
        <v>59</v>
      </c>
      <c r="B1169" s="13">
        <v>222</v>
      </c>
      <c r="D1169" s="14">
        <v>0.3254970760233918</v>
      </c>
      <c r="F1169" s="14">
        <v>89</v>
      </c>
      <c r="G1169" s="14">
        <v>0.0036572705171167615</v>
      </c>
      <c r="I1169" s="14">
        <v>4.639604926568658</v>
      </c>
      <c r="J1169">
        <f t="shared" si="78"/>
        <v>1.138749395635039</v>
      </c>
      <c r="K1169" s="17">
        <v>16.945675530283317</v>
      </c>
      <c r="N1169" s="15">
        <v>38632</v>
      </c>
      <c r="O1169" s="15">
        <v>38761</v>
      </c>
    </row>
    <row r="1170" spans="1:15" ht="12.75">
      <c r="A1170" s="14" t="s">
        <v>59</v>
      </c>
      <c r="B1170" s="13">
        <v>222</v>
      </c>
      <c r="D1170" s="14">
        <v>0.5328336627140975</v>
      </c>
      <c r="F1170" s="13">
        <v>89</v>
      </c>
      <c r="G1170" s="14">
        <v>0.005986895086675253</v>
      </c>
      <c r="I1170" s="14">
        <v>6.205374158790955</v>
      </c>
      <c r="J1170">
        <f t="shared" si="78"/>
        <v>0.7047556463414636</v>
      </c>
      <c r="K1170" s="17">
        <v>10.487435213414637</v>
      </c>
      <c r="N1170" s="15">
        <v>38632</v>
      </c>
      <c r="O1170" s="15">
        <v>38761</v>
      </c>
    </row>
    <row r="1171" spans="1:15" ht="12.75">
      <c r="A1171" s="14" t="s">
        <v>59</v>
      </c>
      <c r="B1171" s="13">
        <v>222</v>
      </c>
      <c r="D1171" s="14">
        <v>0.3147852965747702</v>
      </c>
      <c r="F1171" s="14">
        <v>89</v>
      </c>
      <c r="G1171" s="14">
        <v>0.0035369134446603394</v>
      </c>
      <c r="I1171" s="14">
        <v>6.23467789013469</v>
      </c>
      <c r="J1171">
        <f t="shared" si="78"/>
        <v>0.7890813993158836</v>
      </c>
      <c r="K1171" s="17">
        <v>11.742282727914933</v>
      </c>
      <c r="N1171" s="15">
        <v>38632</v>
      </c>
      <c r="O1171" s="15">
        <v>38761</v>
      </c>
    </row>
    <row r="1172" spans="1:15" ht="12.75">
      <c r="A1172" s="14" t="s">
        <v>59</v>
      </c>
      <c r="B1172" s="13">
        <v>222</v>
      </c>
      <c r="D1172" s="14">
        <v>0.6224523809523809</v>
      </c>
      <c r="F1172" s="14">
        <v>94</v>
      </c>
      <c r="G1172" s="14">
        <v>0.006621833839918946</v>
      </c>
      <c r="I1172" s="14">
        <v>3.5257945638306545</v>
      </c>
      <c r="J1172">
        <f t="shared" si="78"/>
        <v>0.5333010667013683</v>
      </c>
      <c r="K1172" s="17">
        <v>7.9360277782941715</v>
      </c>
      <c r="N1172" s="15">
        <v>38632</v>
      </c>
      <c r="O1172" s="15">
        <v>38772</v>
      </c>
    </row>
    <row r="1173" spans="1:15" ht="12.75">
      <c r="A1173" s="14" t="s">
        <v>59</v>
      </c>
      <c r="B1173" s="13">
        <v>222</v>
      </c>
      <c r="D1173" s="14">
        <v>0.5488909313725491</v>
      </c>
      <c r="F1173" s="13">
        <v>94</v>
      </c>
      <c r="G1173" s="14">
        <v>0.005839265227367543</v>
      </c>
      <c r="I1173" s="14">
        <v>6.990530738768702</v>
      </c>
      <c r="J1173">
        <f t="shared" si="78"/>
        <v>0.8664856292757289</v>
      </c>
      <c r="K1173" s="17">
        <v>12.894131388031678</v>
      </c>
      <c r="N1173" s="15">
        <v>38632</v>
      </c>
      <c r="O1173" s="15">
        <v>38772</v>
      </c>
    </row>
    <row r="1174" spans="1:15" ht="12.75">
      <c r="A1174" s="14" t="s">
        <v>59</v>
      </c>
      <c r="B1174" s="13">
        <v>222</v>
      </c>
      <c r="D1174" s="14">
        <v>0.3173572984749456</v>
      </c>
      <c r="F1174" s="14">
        <v>94</v>
      </c>
      <c r="G1174" s="14">
        <v>0.003376141473137719</v>
      </c>
      <c r="I1174" s="14">
        <v>4.355492285451679</v>
      </c>
      <c r="J1174">
        <f t="shared" si="78"/>
        <v>1.138749395635039</v>
      </c>
      <c r="K1174" s="17">
        <v>16.945675530283317</v>
      </c>
      <c r="N1174" s="15">
        <v>38632</v>
      </c>
      <c r="O1174" s="15">
        <v>38772</v>
      </c>
    </row>
    <row r="1175" spans="1:15" ht="12.75">
      <c r="A1175" s="14" t="s">
        <v>59</v>
      </c>
      <c r="B1175" s="13">
        <v>222</v>
      </c>
      <c r="D1175" s="14">
        <v>0.5214637799564269</v>
      </c>
      <c r="F1175" s="13">
        <v>94</v>
      </c>
      <c r="G1175" s="14">
        <v>0.005547487020813052</v>
      </c>
      <c r="I1175" s="14">
        <v>5.776657675284312</v>
      </c>
      <c r="J1175">
        <f t="shared" si="78"/>
        <v>0.7047556463414636</v>
      </c>
      <c r="K1175" s="17">
        <v>10.487435213414637</v>
      </c>
      <c r="N1175" s="15">
        <v>38632</v>
      </c>
      <c r="O1175" s="15">
        <v>38772</v>
      </c>
    </row>
    <row r="1176" spans="1:15" ht="12.75">
      <c r="A1176" s="14" t="s">
        <v>59</v>
      </c>
      <c r="B1176" s="13">
        <v>222</v>
      </c>
      <c r="D1176" s="14">
        <v>0.3100285947712419</v>
      </c>
      <c r="F1176" s="14">
        <v>94</v>
      </c>
      <c r="G1176" s="14">
        <v>0.0032981765401195948</v>
      </c>
      <c r="I1176" s="14">
        <v>6.303411154767514</v>
      </c>
      <c r="J1176">
        <f t="shared" si="78"/>
        <v>0.7890813993158836</v>
      </c>
      <c r="K1176" s="17">
        <v>11.742282727914933</v>
      </c>
      <c r="N1176" s="15">
        <v>38632</v>
      </c>
      <c r="O1176" s="15">
        <v>38772</v>
      </c>
    </row>
    <row r="1177" spans="1:15" ht="12.75">
      <c r="A1177" s="14" t="s">
        <v>59</v>
      </c>
      <c r="B1177" s="13">
        <v>222</v>
      </c>
      <c r="D1177" s="14">
        <v>0.5571739130434783</v>
      </c>
      <c r="F1177" s="14">
        <v>113</v>
      </c>
      <c r="G1177" s="14">
        <v>0.004930742593305118</v>
      </c>
      <c r="I1177" s="14">
        <v>6.573719618716687</v>
      </c>
      <c r="J1177">
        <f t="shared" si="78"/>
        <v>0.5333010667013683</v>
      </c>
      <c r="K1177" s="17">
        <v>7.9360277782941715</v>
      </c>
      <c r="N1177" s="15">
        <v>38632</v>
      </c>
      <c r="O1177" s="15">
        <v>38791</v>
      </c>
    </row>
    <row r="1178" spans="1:15" ht="12.75">
      <c r="A1178" s="14" t="s">
        <v>59</v>
      </c>
      <c r="B1178" s="13">
        <v>222</v>
      </c>
      <c r="D1178" s="14">
        <v>0.4532915622389307</v>
      </c>
      <c r="F1178" s="13">
        <v>113</v>
      </c>
      <c r="G1178" s="14">
        <v>0.00401142975432682</v>
      </c>
      <c r="I1178" s="14">
        <v>9.349878548821254</v>
      </c>
      <c r="J1178">
        <f t="shared" si="78"/>
        <v>0.8664856292757289</v>
      </c>
      <c r="K1178" s="17">
        <v>12.894131388031678</v>
      </c>
      <c r="N1178" s="15">
        <v>38632</v>
      </c>
      <c r="O1178" s="15">
        <v>38791</v>
      </c>
    </row>
    <row r="1179" spans="1:15" ht="12.75">
      <c r="A1179" s="14" t="s">
        <v>59</v>
      </c>
      <c r="B1179" s="13">
        <v>222</v>
      </c>
      <c r="D1179" s="14">
        <v>0.2958611111111111</v>
      </c>
      <c r="F1179" s="14">
        <v>113</v>
      </c>
      <c r="G1179" s="14">
        <v>0.002618239921337266</v>
      </c>
      <c r="I1179" s="14">
        <v>4.977987144318739</v>
      </c>
      <c r="J1179">
        <f t="shared" si="78"/>
        <v>1.138749395635039</v>
      </c>
      <c r="K1179" s="17">
        <v>16.945675530283317</v>
      </c>
      <c r="N1179" s="15">
        <v>38632</v>
      </c>
      <c r="O1179" s="15">
        <v>38791</v>
      </c>
    </row>
    <row r="1180" spans="1:15" ht="12.75">
      <c r="A1180" s="14" t="s">
        <v>59</v>
      </c>
      <c r="B1180" s="13">
        <v>222</v>
      </c>
      <c r="D1180" s="14">
        <v>0.4469333751044278</v>
      </c>
      <c r="F1180" s="13">
        <v>113</v>
      </c>
      <c r="G1180" s="14">
        <v>0.003955162611543609</v>
      </c>
      <c r="I1180" s="14">
        <v>6.441999716042187</v>
      </c>
      <c r="J1180">
        <f t="shared" si="78"/>
        <v>0.7047556463414636</v>
      </c>
      <c r="K1180" s="17">
        <v>10.487435213414637</v>
      </c>
      <c r="N1180" s="15">
        <v>38632</v>
      </c>
      <c r="O1180" s="15">
        <v>38791</v>
      </c>
    </row>
    <row r="1181" spans="1:15" ht="12.75">
      <c r="A1181" s="14" t="s">
        <v>59</v>
      </c>
      <c r="B1181" s="13">
        <v>222</v>
      </c>
      <c r="D1181" s="14">
        <v>0.2795745614035088</v>
      </c>
      <c r="F1181" s="14">
        <v>113</v>
      </c>
      <c r="G1181" s="14">
        <v>0.0024741111628629095</v>
      </c>
      <c r="I1181" s="14">
        <v>6.399812421576058</v>
      </c>
      <c r="J1181">
        <f t="shared" si="78"/>
        <v>0.7890813993158836</v>
      </c>
      <c r="K1181" s="17">
        <v>11.742282727914933</v>
      </c>
      <c r="N1181" s="15">
        <v>38632</v>
      </c>
      <c r="O1181" s="15">
        <v>38791</v>
      </c>
    </row>
    <row r="1182" spans="1:15" ht="12.75">
      <c r="A1182" s="14" t="s">
        <v>59</v>
      </c>
      <c r="B1182" s="13">
        <v>222</v>
      </c>
      <c r="D1182" s="14">
        <v>0.5535294117647059</v>
      </c>
      <c r="F1182" s="14">
        <v>121</v>
      </c>
      <c r="G1182" s="14">
        <v>0.004574623237724842</v>
      </c>
      <c r="I1182" s="14">
        <v>10.610175322459748</v>
      </c>
      <c r="J1182">
        <f t="shared" si="78"/>
        <v>0.5333010667013683</v>
      </c>
      <c r="K1182" s="17">
        <v>7.9360277782941715</v>
      </c>
      <c r="N1182" s="15">
        <v>38632</v>
      </c>
      <c r="O1182" s="15">
        <v>38803</v>
      </c>
    </row>
    <row r="1183" spans="1:15" ht="12.75">
      <c r="A1183" s="14" t="s">
        <v>59</v>
      </c>
      <c r="B1183" s="13">
        <v>222</v>
      </c>
      <c r="D1183" s="14">
        <v>0.37</v>
      </c>
      <c r="F1183" s="13">
        <v>121</v>
      </c>
      <c r="G1183" s="14">
        <v>0.0030578512396694213</v>
      </c>
      <c r="I1183" s="14">
        <v>11.93481198152412</v>
      </c>
      <c r="J1183">
        <f t="shared" si="78"/>
        <v>0.8664856292757289</v>
      </c>
      <c r="K1183" s="17">
        <v>12.894131388031678</v>
      </c>
      <c r="N1183" s="15">
        <v>38632</v>
      </c>
      <c r="O1183" s="15">
        <v>38803</v>
      </c>
    </row>
    <row r="1184" spans="1:15" ht="12.75">
      <c r="A1184" s="14" t="s">
        <v>59</v>
      </c>
      <c r="B1184" s="13">
        <v>222</v>
      </c>
      <c r="D1184" s="14">
        <v>0.25352941176470584</v>
      </c>
      <c r="F1184" s="14">
        <v>121</v>
      </c>
      <c r="G1184" s="14">
        <v>0.002095284394749635</v>
      </c>
      <c r="I1184" s="14">
        <v>6.381564983515117</v>
      </c>
      <c r="J1184">
        <f t="shared" si="78"/>
        <v>1.138749395635039</v>
      </c>
      <c r="K1184" s="17">
        <v>16.945675530283317</v>
      </c>
      <c r="N1184" s="15">
        <v>38632</v>
      </c>
      <c r="O1184" s="15">
        <v>38803</v>
      </c>
    </row>
    <row r="1185" spans="1:15" ht="12.75">
      <c r="A1185" s="14" t="s">
        <v>59</v>
      </c>
      <c r="B1185" s="13">
        <v>222</v>
      </c>
      <c r="D1185" s="14">
        <v>0.3683333333333334</v>
      </c>
      <c r="F1185" s="13">
        <v>121</v>
      </c>
      <c r="G1185" s="14">
        <v>0.0030440771349862263</v>
      </c>
      <c r="I1185" s="14">
        <v>13.243225649064774</v>
      </c>
      <c r="J1185">
        <f t="shared" si="78"/>
        <v>0.7047556463414636</v>
      </c>
      <c r="K1185" s="17">
        <v>10.487435213414637</v>
      </c>
      <c r="N1185" s="15">
        <v>38632</v>
      </c>
      <c r="O1185" s="15">
        <v>38803</v>
      </c>
    </row>
    <row r="1186" spans="1:15" ht="12.75">
      <c r="A1186" s="14" t="s">
        <v>59</v>
      </c>
      <c r="B1186" s="13">
        <v>222</v>
      </c>
      <c r="D1186" s="14">
        <v>0.22846153846153847</v>
      </c>
      <c r="F1186" s="14">
        <v>121</v>
      </c>
      <c r="G1186" s="14">
        <v>0.0018881118881118881</v>
      </c>
      <c r="I1186" s="14">
        <v>6.885226889095078</v>
      </c>
      <c r="J1186">
        <f t="shared" si="78"/>
        <v>0.7890813993158836</v>
      </c>
      <c r="K1186" s="17">
        <v>11.742282727914933</v>
      </c>
      <c r="N1186" s="15">
        <v>38632</v>
      </c>
      <c r="O1186" s="15">
        <v>38803</v>
      </c>
    </row>
    <row r="1187" spans="1:15" ht="12.75">
      <c r="A1187" s="14" t="s">
        <v>59</v>
      </c>
      <c r="B1187" s="13">
        <v>222</v>
      </c>
      <c r="D1187" s="14">
        <v>0.46964285714285714</v>
      </c>
      <c r="F1187" s="14">
        <v>131</v>
      </c>
      <c r="G1187" s="14">
        <v>0.003585059978189749</v>
      </c>
      <c r="I1187" s="14">
        <v>11.95380214233982</v>
      </c>
      <c r="J1187">
        <f t="shared" si="78"/>
        <v>0.5333010667013683</v>
      </c>
      <c r="K1187" s="17">
        <v>7.9360277782941715</v>
      </c>
      <c r="N1187" s="15">
        <v>38632</v>
      </c>
      <c r="O1187" s="15">
        <v>38813</v>
      </c>
    </row>
    <row r="1188" spans="1:15" ht="12.75">
      <c r="A1188" s="14" t="s">
        <v>59</v>
      </c>
      <c r="B1188" s="13">
        <v>222</v>
      </c>
      <c r="D1188" s="14">
        <v>0.3059090909090909</v>
      </c>
      <c r="F1188" s="13">
        <v>131</v>
      </c>
      <c r="G1188" s="14">
        <v>0.0023351839000693964</v>
      </c>
      <c r="I1188" s="14">
        <v>15.552140921074372</v>
      </c>
      <c r="J1188">
        <f t="shared" si="78"/>
        <v>0.8664856292757289</v>
      </c>
      <c r="K1188" s="17">
        <v>12.894131388031678</v>
      </c>
      <c r="N1188" s="15">
        <v>38632</v>
      </c>
      <c r="O1188" s="15">
        <v>38813</v>
      </c>
    </row>
    <row r="1189" spans="1:15" ht="12.75">
      <c r="A1189" s="14" t="s">
        <v>59</v>
      </c>
      <c r="B1189" s="13">
        <v>222</v>
      </c>
      <c r="D1189" s="14">
        <v>0.23461538461538464</v>
      </c>
      <c r="F1189" s="14">
        <v>131</v>
      </c>
      <c r="G1189" s="14">
        <v>0.001790957134468585</v>
      </c>
      <c r="I1189" s="14">
        <v>9.81111589792877</v>
      </c>
      <c r="J1189">
        <f t="shared" si="78"/>
        <v>1.138749395635039</v>
      </c>
      <c r="K1189" s="17">
        <v>16.945675530283317</v>
      </c>
      <c r="N1189" s="15">
        <v>38632</v>
      </c>
      <c r="O1189" s="15">
        <v>38813</v>
      </c>
    </row>
    <row r="1190" spans="1:15" ht="12.75">
      <c r="A1190" s="14" t="s">
        <v>59</v>
      </c>
      <c r="B1190" s="13">
        <v>222</v>
      </c>
      <c r="D1190" s="14">
        <v>0.2921739130434783</v>
      </c>
      <c r="F1190" s="13">
        <v>131</v>
      </c>
      <c r="G1190" s="14">
        <v>0.002230335214072353</v>
      </c>
      <c r="I1190" s="14">
        <v>17.235761663100195</v>
      </c>
      <c r="J1190">
        <f t="shared" si="78"/>
        <v>0.7047556463414636</v>
      </c>
      <c r="K1190" s="17">
        <v>10.487435213414637</v>
      </c>
      <c r="N1190" s="15">
        <v>38632</v>
      </c>
      <c r="O1190" s="15">
        <v>38813</v>
      </c>
    </row>
    <row r="1191" spans="1:15" ht="12.75">
      <c r="A1191" s="14" t="s">
        <v>59</v>
      </c>
      <c r="B1191" s="13">
        <v>222</v>
      </c>
      <c r="D1191" s="14">
        <v>0.2090909090909091</v>
      </c>
      <c r="F1191" s="14">
        <v>131</v>
      </c>
      <c r="G1191" s="14">
        <v>0.001596113809854268</v>
      </c>
      <c r="I1191" s="14">
        <v>7.216917343314158</v>
      </c>
      <c r="J1191">
        <f t="shared" si="78"/>
        <v>0.7890813993158836</v>
      </c>
      <c r="K1191" s="17">
        <v>11.742282727914933</v>
      </c>
      <c r="N1191" s="15">
        <v>38632</v>
      </c>
      <c r="O1191" s="15">
        <v>38813</v>
      </c>
    </row>
    <row r="1192" spans="1:15" ht="12.75">
      <c r="A1192" s="14" t="s">
        <v>59</v>
      </c>
      <c r="B1192" s="13">
        <v>222</v>
      </c>
      <c r="D1192" s="14">
        <v>0.3893174603174603</v>
      </c>
      <c r="F1192" s="14">
        <v>139</v>
      </c>
      <c r="G1192" s="14">
        <v>0.00280084503825511</v>
      </c>
      <c r="I1192" s="14">
        <v>14.577024956543227</v>
      </c>
      <c r="J1192">
        <f t="shared" si="78"/>
        <v>0.5333010667013683</v>
      </c>
      <c r="K1192" s="17">
        <v>7.9360277782941715</v>
      </c>
      <c r="N1192" s="15">
        <v>38632</v>
      </c>
      <c r="O1192" s="15">
        <v>38821</v>
      </c>
    </row>
    <row r="1193" spans="1:15" ht="12.75">
      <c r="A1193" s="14" t="s">
        <v>59</v>
      </c>
      <c r="B1193" s="13">
        <v>222</v>
      </c>
      <c r="D1193" s="14">
        <v>0.318794162826421</v>
      </c>
      <c r="F1193" s="13">
        <v>139</v>
      </c>
      <c r="G1193" s="14">
        <v>0.0022934831858015896</v>
      </c>
      <c r="I1193" s="14">
        <v>15.826257880230152</v>
      </c>
      <c r="J1193">
        <f t="shared" si="78"/>
        <v>0.8664856292757289</v>
      </c>
      <c r="K1193" s="17">
        <v>12.894131388031678</v>
      </c>
      <c r="N1193" s="15">
        <v>38632</v>
      </c>
      <c r="O1193" s="15">
        <v>38821</v>
      </c>
    </row>
    <row r="1194" spans="1:15" ht="12.75">
      <c r="A1194" s="14" t="s">
        <v>59</v>
      </c>
      <c r="B1194" s="13">
        <v>222</v>
      </c>
      <c r="D1194" s="14">
        <v>0.22969197684036394</v>
      </c>
      <c r="F1194" s="14">
        <v>139</v>
      </c>
      <c r="G1194" s="14">
        <v>0.0016524602650385895</v>
      </c>
      <c r="I1194" s="14">
        <v>10.618570467165608</v>
      </c>
      <c r="J1194">
        <f t="shared" si="78"/>
        <v>1.138749395635039</v>
      </c>
      <c r="K1194" s="17">
        <v>16.945675530283317</v>
      </c>
      <c r="N1194" s="15">
        <v>38632</v>
      </c>
      <c r="O1194" s="15">
        <v>38821</v>
      </c>
    </row>
    <row r="1195" spans="1:15" ht="12.75">
      <c r="A1195" s="14" t="s">
        <v>59</v>
      </c>
      <c r="B1195" s="13">
        <v>222</v>
      </c>
      <c r="D1195" s="14">
        <v>0.2637627482555019</v>
      </c>
      <c r="F1195" s="13">
        <v>139</v>
      </c>
      <c r="G1195" s="14">
        <v>0.001897573728456848</v>
      </c>
      <c r="I1195" s="14">
        <v>11.837788171180009</v>
      </c>
      <c r="J1195">
        <f t="shared" si="78"/>
        <v>0.7047556463414636</v>
      </c>
      <c r="K1195" s="17">
        <v>10.487435213414637</v>
      </c>
      <c r="N1195" s="15">
        <v>38632</v>
      </c>
      <c r="O1195" s="15">
        <v>38821</v>
      </c>
    </row>
    <row r="1196" spans="1:15" ht="12.75">
      <c r="A1196" s="14" t="s">
        <v>59</v>
      </c>
      <c r="B1196" s="13">
        <v>222</v>
      </c>
      <c r="D1196" s="14">
        <v>0.23524615384615388</v>
      </c>
      <c r="F1196" s="14">
        <v>139</v>
      </c>
      <c r="G1196" s="14">
        <v>0.0016924183729939129</v>
      </c>
      <c r="I1196" s="14">
        <v>12.129973103562952</v>
      </c>
      <c r="J1196">
        <f t="shared" si="78"/>
        <v>0.7890813993158836</v>
      </c>
      <c r="K1196" s="17">
        <v>11.742282727914933</v>
      </c>
      <c r="N1196" s="15">
        <v>38632</v>
      </c>
      <c r="O1196" s="15">
        <v>38821</v>
      </c>
    </row>
    <row r="1197" spans="1:15" ht="12.75">
      <c r="A1197" s="14" t="s">
        <v>59</v>
      </c>
      <c r="B1197" s="13" t="s">
        <v>54</v>
      </c>
      <c r="D1197" s="14">
        <v>0.2808639705882353</v>
      </c>
      <c r="F1197" s="13">
        <v>67</v>
      </c>
      <c r="G1197" s="14">
        <v>0.0041919995610184375</v>
      </c>
      <c r="I1197" s="14">
        <v>6.129829797879815</v>
      </c>
      <c r="J1197">
        <f t="shared" si="78"/>
        <v>1.1775829914931593</v>
      </c>
      <c r="K1197" s="22">
        <v>17.523556421029152</v>
      </c>
      <c r="N1197" s="15">
        <v>38636</v>
      </c>
      <c r="O1197" s="15">
        <v>38730</v>
      </c>
    </row>
    <row r="1198" spans="1:15" ht="12.75">
      <c r="A1198" s="14" t="s">
        <v>59</v>
      </c>
      <c r="B1198" s="13" t="s">
        <v>54</v>
      </c>
      <c r="D1198" s="14">
        <v>0.30697128851540617</v>
      </c>
      <c r="F1198" s="14">
        <v>67</v>
      </c>
      <c r="G1198" s="14">
        <v>0.004581661022618003</v>
      </c>
      <c r="I1198" s="14">
        <v>6.429604606846603</v>
      </c>
      <c r="J1198">
        <f t="shared" si="78"/>
        <v>1.3218994530562165</v>
      </c>
      <c r="K1198" s="22">
        <v>19.671122813336556</v>
      </c>
      <c r="N1198" s="15">
        <v>38636</v>
      </c>
      <c r="O1198" s="15">
        <v>38730</v>
      </c>
    </row>
    <row r="1199" spans="1:15" ht="12.75">
      <c r="A1199" s="14" t="s">
        <v>59</v>
      </c>
      <c r="B1199" s="13" t="s">
        <v>54</v>
      </c>
      <c r="D1199" s="14">
        <v>0.3567638888888889</v>
      </c>
      <c r="F1199" s="13">
        <v>67</v>
      </c>
      <c r="G1199" s="14">
        <v>0.005324834162520729</v>
      </c>
      <c r="I1199" s="14">
        <v>6.019761494778028</v>
      </c>
      <c r="J1199">
        <f t="shared" si="78"/>
        <v>2.3076686503643673</v>
      </c>
      <c r="K1199" s="22">
        <v>34.34030729708879</v>
      </c>
      <c r="N1199" s="15">
        <v>38636</v>
      </c>
      <c r="O1199" s="15">
        <v>38730</v>
      </c>
    </row>
    <row r="1200" spans="1:15" ht="12.75">
      <c r="A1200" s="14" t="s">
        <v>59</v>
      </c>
      <c r="B1200" s="13" t="s">
        <v>54</v>
      </c>
      <c r="D1200" s="14">
        <v>0.40705555555555556</v>
      </c>
      <c r="F1200" s="14">
        <v>67</v>
      </c>
      <c r="G1200" s="14">
        <v>0.0060754560530679935</v>
      </c>
      <c r="I1200" s="14">
        <v>11.660913980894728</v>
      </c>
      <c r="J1200">
        <f t="shared" si="78"/>
        <v>2.686728277290304</v>
      </c>
      <c r="K1200" s="22">
        <v>39.981075554915236</v>
      </c>
      <c r="N1200" s="15">
        <v>38636</v>
      </c>
      <c r="O1200" s="15">
        <v>38730</v>
      </c>
    </row>
    <row r="1201" spans="1:15" ht="12.75">
      <c r="A1201" s="14" t="s">
        <v>59</v>
      </c>
      <c r="B1201" s="13" t="s">
        <v>54</v>
      </c>
      <c r="D1201" s="14">
        <v>0.5003206699346404</v>
      </c>
      <c r="F1201" s="13">
        <v>67</v>
      </c>
      <c r="G1201" s="14">
        <v>0.007467472685591648</v>
      </c>
      <c r="I1201" s="14">
        <v>6.072002818560385</v>
      </c>
      <c r="J1201">
        <f t="shared" si="78"/>
        <v>3.1711827381023214</v>
      </c>
      <c r="K1201" s="22">
        <v>47.19021931699883</v>
      </c>
      <c r="N1201" s="15">
        <v>38636</v>
      </c>
      <c r="O1201" s="15">
        <v>38730</v>
      </c>
    </row>
    <row r="1202" spans="1:15" ht="12.75">
      <c r="A1202" s="14" t="s">
        <v>59</v>
      </c>
      <c r="B1202" s="13" t="s">
        <v>54</v>
      </c>
      <c r="D1202" s="14">
        <v>0.41315032679738567</v>
      </c>
      <c r="F1202" s="14">
        <v>67</v>
      </c>
      <c r="G1202" s="14">
        <v>0.006166422788020681</v>
      </c>
      <c r="I1202" s="14">
        <v>6.745594577525236</v>
      </c>
      <c r="J1202">
        <f t="shared" si="78"/>
        <v>1.9477161228212378</v>
      </c>
      <c r="K1202" s="22">
        <v>28.983870875316036</v>
      </c>
      <c r="N1202" s="15">
        <v>38636</v>
      </c>
      <c r="O1202" s="15">
        <v>38730</v>
      </c>
    </row>
    <row r="1203" spans="1:15" ht="12.75">
      <c r="A1203" s="14" t="s">
        <v>59</v>
      </c>
      <c r="B1203" s="13" t="s">
        <v>54</v>
      </c>
      <c r="D1203" s="14">
        <v>0.28313209494324043</v>
      </c>
      <c r="F1203" s="13">
        <v>77</v>
      </c>
      <c r="G1203" s="14">
        <v>0.0036770401940680575</v>
      </c>
      <c r="I1203" s="14">
        <v>6.373560389631435</v>
      </c>
      <c r="J1203">
        <f t="shared" si="78"/>
        <v>1.1775829914931593</v>
      </c>
      <c r="K1203" s="22">
        <v>17.523556421029152</v>
      </c>
      <c r="N1203" s="15">
        <v>38636</v>
      </c>
      <c r="O1203" s="15">
        <v>38744</v>
      </c>
    </row>
    <row r="1204" spans="1:15" ht="12.75">
      <c r="A1204" s="14" t="s">
        <v>59</v>
      </c>
      <c r="B1204" s="13" t="s">
        <v>54</v>
      </c>
      <c r="D1204" s="14">
        <v>0.3187662538699691</v>
      </c>
      <c r="F1204" s="14">
        <v>77</v>
      </c>
      <c r="G1204" s="14">
        <v>0.004139821478830768</v>
      </c>
      <c r="I1204" s="14">
        <v>5.506803148916259</v>
      </c>
      <c r="J1204">
        <f t="shared" si="78"/>
        <v>1.3218994530562165</v>
      </c>
      <c r="K1204" s="22">
        <v>19.671122813336556</v>
      </c>
      <c r="N1204" s="15">
        <v>38636</v>
      </c>
      <c r="O1204" s="15">
        <v>38744</v>
      </c>
    </row>
    <row r="1205" spans="1:15" ht="12.75">
      <c r="A1205" s="14" t="s">
        <v>59</v>
      </c>
      <c r="B1205" s="13" t="s">
        <v>54</v>
      </c>
      <c r="D1205" s="14">
        <v>0.3867763157894737</v>
      </c>
      <c r="F1205" s="13">
        <v>77</v>
      </c>
      <c r="G1205" s="14">
        <v>0.005023069036226931</v>
      </c>
      <c r="I1205" s="14">
        <v>7.875250360136441</v>
      </c>
      <c r="J1205">
        <f t="shared" si="78"/>
        <v>2.3076686503643673</v>
      </c>
      <c r="K1205" s="22">
        <v>34.34030729708879</v>
      </c>
      <c r="N1205" s="15">
        <v>38636</v>
      </c>
      <c r="O1205" s="15">
        <v>38744</v>
      </c>
    </row>
    <row r="1206" spans="1:15" ht="12.75">
      <c r="A1206" s="14" t="s">
        <v>59</v>
      </c>
      <c r="B1206" s="13" t="s">
        <v>54</v>
      </c>
      <c r="D1206" s="14">
        <v>0.4440795206971677</v>
      </c>
      <c r="F1206" s="14">
        <v>77</v>
      </c>
      <c r="G1206" s="14">
        <v>0.00576726650256062</v>
      </c>
      <c r="I1206" s="14">
        <v>13.423534832975555</v>
      </c>
      <c r="J1206">
        <f t="shared" si="78"/>
        <v>2.686728277290304</v>
      </c>
      <c r="K1206" s="22">
        <v>39.981075554915236</v>
      </c>
      <c r="N1206" s="15">
        <v>38636</v>
      </c>
      <c r="O1206" s="15">
        <v>38744</v>
      </c>
    </row>
    <row r="1207" spans="1:15" ht="12.75">
      <c r="A1207" s="14" t="s">
        <v>59</v>
      </c>
      <c r="B1207" s="13" t="s">
        <v>54</v>
      </c>
      <c r="D1207" s="14">
        <v>0.5255004084967321</v>
      </c>
      <c r="F1207" s="13">
        <v>77</v>
      </c>
      <c r="G1207" s="14">
        <v>0.00682468062982769</v>
      </c>
      <c r="I1207" s="14">
        <v>5.524956642662187</v>
      </c>
      <c r="J1207">
        <f t="shared" si="78"/>
        <v>3.1711827381023214</v>
      </c>
      <c r="K1207" s="22">
        <v>47.19021931699883</v>
      </c>
      <c r="N1207" s="15">
        <v>38636</v>
      </c>
      <c r="O1207" s="15">
        <v>38744</v>
      </c>
    </row>
    <row r="1208" spans="1:15" ht="12.75">
      <c r="A1208" s="14" t="s">
        <v>59</v>
      </c>
      <c r="B1208" s="13" t="s">
        <v>54</v>
      </c>
      <c r="D1208" s="14">
        <v>0.43076815302144245</v>
      </c>
      <c r="F1208" s="14">
        <v>77</v>
      </c>
      <c r="G1208" s="14">
        <v>0.005594391597681071</v>
      </c>
      <c r="I1208" s="14">
        <v>7.55023226390706</v>
      </c>
      <c r="J1208">
        <f t="shared" si="78"/>
        <v>1.9477161228212378</v>
      </c>
      <c r="K1208" s="22">
        <v>28.983870875316036</v>
      </c>
      <c r="N1208" s="15">
        <v>38636</v>
      </c>
      <c r="O1208" s="15">
        <v>38744</v>
      </c>
    </row>
    <row r="1209" spans="1:15" ht="12.75">
      <c r="A1209" s="14" t="s">
        <v>59</v>
      </c>
      <c r="B1209" s="13" t="s">
        <v>54</v>
      </c>
      <c r="D1209" s="14">
        <v>0.3081096491228071</v>
      </c>
      <c r="F1209" s="13">
        <v>85</v>
      </c>
      <c r="G1209" s="14">
        <v>0.0036248194014447893</v>
      </c>
      <c r="I1209" s="14">
        <v>7.859702814625133</v>
      </c>
      <c r="J1209">
        <f t="shared" si="78"/>
        <v>1.1775829914931593</v>
      </c>
      <c r="K1209" s="22">
        <v>17.523556421029152</v>
      </c>
      <c r="N1209" s="15">
        <v>38636</v>
      </c>
      <c r="O1209" s="15">
        <v>38761</v>
      </c>
    </row>
    <row r="1210" spans="1:15" ht="12.75">
      <c r="A1210" s="14" t="s">
        <v>59</v>
      </c>
      <c r="B1210" s="13" t="s">
        <v>54</v>
      </c>
      <c r="D1210" s="14">
        <v>0.3470272904483431</v>
      </c>
      <c r="F1210" s="14">
        <v>85</v>
      </c>
      <c r="G1210" s="14">
        <v>0.004082674005274624</v>
      </c>
      <c r="I1210" s="14">
        <v>5.629405437862417</v>
      </c>
      <c r="J1210">
        <f t="shared" si="78"/>
        <v>1.3218994530562165</v>
      </c>
      <c r="K1210" s="22">
        <v>19.671122813336556</v>
      </c>
      <c r="N1210" s="15">
        <v>38636</v>
      </c>
      <c r="O1210" s="15">
        <v>38761</v>
      </c>
    </row>
    <row r="1211" spans="1:15" ht="12.75">
      <c r="A1211" s="14" t="s">
        <v>59</v>
      </c>
      <c r="B1211" s="13" t="s">
        <v>54</v>
      </c>
      <c r="D1211" s="14">
        <v>0.4423684210526316</v>
      </c>
      <c r="F1211" s="13">
        <v>85</v>
      </c>
      <c r="G1211" s="14">
        <v>0.005204334365325077</v>
      </c>
      <c r="I1211" s="14">
        <v>5.223963150360554</v>
      </c>
      <c r="J1211">
        <f t="shared" si="78"/>
        <v>2.3076686503643673</v>
      </c>
      <c r="K1211" s="22">
        <v>34.34030729708879</v>
      </c>
      <c r="N1211" s="15">
        <v>38636</v>
      </c>
      <c r="O1211" s="15">
        <v>38761</v>
      </c>
    </row>
    <row r="1212" spans="1:15" ht="12.75">
      <c r="A1212" s="14" t="s">
        <v>59</v>
      </c>
      <c r="B1212" s="13" t="s">
        <v>54</v>
      </c>
      <c r="D1212" s="14">
        <v>0.5104727095516569</v>
      </c>
      <c r="F1212" s="14">
        <v>85</v>
      </c>
      <c r="G1212" s="14">
        <v>0.006005561288843023</v>
      </c>
      <c r="I1212" s="14">
        <v>10.656670894777998</v>
      </c>
      <c r="J1212">
        <f t="shared" si="78"/>
        <v>2.686728277290304</v>
      </c>
      <c r="K1212" s="22">
        <v>39.981075554915236</v>
      </c>
      <c r="N1212" s="15">
        <v>38636</v>
      </c>
      <c r="O1212" s="15">
        <v>38761</v>
      </c>
    </row>
    <row r="1213" spans="1:15" ht="12.75">
      <c r="A1213" s="14" t="s">
        <v>59</v>
      </c>
      <c r="B1213" s="13" t="s">
        <v>54</v>
      </c>
      <c r="D1213" s="14">
        <v>0.589439370485036</v>
      </c>
      <c r="F1213" s="13">
        <v>85</v>
      </c>
      <c r="G1213" s="14">
        <v>0.006934580829235718</v>
      </c>
      <c r="I1213" s="14">
        <v>5.057753411198906</v>
      </c>
      <c r="J1213">
        <f t="shared" si="78"/>
        <v>3.1711827381023214</v>
      </c>
      <c r="K1213" s="22">
        <v>47.19021931699883</v>
      </c>
      <c r="N1213" s="15">
        <v>38636</v>
      </c>
      <c r="O1213" s="15">
        <v>38761</v>
      </c>
    </row>
    <row r="1214" spans="1:15" ht="12.75">
      <c r="A1214" s="14" t="s">
        <v>59</v>
      </c>
      <c r="B1214" s="13" t="s">
        <v>54</v>
      </c>
      <c r="D1214" s="14">
        <v>0.488271675565726</v>
      </c>
      <c r="F1214" s="14">
        <v>85</v>
      </c>
      <c r="G1214" s="14">
        <v>0.005744372653714423</v>
      </c>
      <c r="I1214" s="14">
        <v>8.197931067930725</v>
      </c>
      <c r="J1214">
        <f t="shared" si="78"/>
        <v>1.9477161228212378</v>
      </c>
      <c r="K1214" s="22">
        <v>28.983870875316036</v>
      </c>
      <c r="N1214" s="15">
        <v>38636</v>
      </c>
      <c r="O1214" s="15">
        <v>38761</v>
      </c>
    </row>
    <row r="1215" spans="1:15" ht="12.75">
      <c r="A1215" s="14" t="s">
        <v>59</v>
      </c>
      <c r="B1215" s="13" t="s">
        <v>54</v>
      </c>
      <c r="D1215" s="14">
        <v>0.30845704948646124</v>
      </c>
      <c r="F1215" s="13">
        <v>95</v>
      </c>
      <c r="G1215" s="14">
        <v>0.0032469163103838027</v>
      </c>
      <c r="I1215" s="14">
        <v>7.218321375134489</v>
      </c>
      <c r="J1215">
        <f t="shared" si="78"/>
        <v>1.1775829914931593</v>
      </c>
      <c r="K1215" s="22">
        <v>17.523556421029152</v>
      </c>
      <c r="N1215" s="15">
        <v>38636</v>
      </c>
      <c r="O1215" s="15">
        <v>38777</v>
      </c>
    </row>
    <row r="1216" spans="1:15" ht="12.75">
      <c r="A1216" s="14" t="s">
        <v>59</v>
      </c>
      <c r="B1216" s="13" t="s">
        <v>54</v>
      </c>
      <c r="D1216" s="14">
        <v>0.36656712962962956</v>
      </c>
      <c r="F1216" s="14">
        <v>95</v>
      </c>
      <c r="G1216" s="14">
        <v>0.0038586013645224163</v>
      </c>
      <c r="I1216" s="14">
        <v>5.323479849448241</v>
      </c>
      <c r="J1216">
        <f t="shared" si="78"/>
        <v>1.3218994530562165</v>
      </c>
      <c r="K1216" s="22">
        <v>19.671122813336556</v>
      </c>
      <c r="N1216" s="15">
        <v>38636</v>
      </c>
      <c r="O1216" s="15">
        <v>38777</v>
      </c>
    </row>
    <row r="1217" spans="1:15" ht="12.75">
      <c r="A1217" s="14" t="s">
        <v>59</v>
      </c>
      <c r="B1217" s="13" t="s">
        <v>54</v>
      </c>
      <c r="D1217" s="14">
        <v>0.486884531590414</v>
      </c>
      <c r="F1217" s="13">
        <v>95</v>
      </c>
      <c r="G1217" s="14">
        <v>0.005125100332530674</v>
      </c>
      <c r="I1217" s="14">
        <v>7.825458152503001</v>
      </c>
      <c r="J1217">
        <f t="shared" si="78"/>
        <v>2.3076686503643673</v>
      </c>
      <c r="K1217" s="22">
        <v>34.34030729708879</v>
      </c>
      <c r="N1217" s="15">
        <v>38636</v>
      </c>
      <c r="O1217" s="15">
        <v>38777</v>
      </c>
    </row>
    <row r="1218" spans="1:15" ht="12.75">
      <c r="A1218" s="14" t="s">
        <v>59</v>
      </c>
      <c r="B1218" s="13" t="s">
        <v>54</v>
      </c>
      <c r="D1218" s="14">
        <v>0.5509793028322441</v>
      </c>
      <c r="F1218" s="14">
        <v>95</v>
      </c>
      <c r="G1218" s="14">
        <v>0.005799782135076253</v>
      </c>
      <c r="I1218" s="14">
        <v>13.281281694123095</v>
      </c>
      <c r="J1218">
        <f t="shared" si="78"/>
        <v>2.686728277290304</v>
      </c>
      <c r="K1218" s="22">
        <v>39.981075554915236</v>
      </c>
      <c r="N1218" s="15">
        <v>38636</v>
      </c>
      <c r="O1218" s="15">
        <v>38777</v>
      </c>
    </row>
    <row r="1219" spans="1:15" ht="12.75">
      <c r="A1219" s="14" t="s">
        <v>59</v>
      </c>
      <c r="B1219" s="13" t="s">
        <v>54</v>
      </c>
      <c r="D1219" s="14">
        <v>0.6173333333333334</v>
      </c>
      <c r="F1219" s="13">
        <v>95</v>
      </c>
      <c r="G1219" s="14">
        <v>0.006498245614035088</v>
      </c>
      <c r="I1219" s="14">
        <v>4.800892985930129</v>
      </c>
      <c r="J1219">
        <f t="shared" si="78"/>
        <v>3.1711827381023214</v>
      </c>
      <c r="K1219" s="22">
        <v>47.19021931699883</v>
      </c>
      <c r="N1219" s="15">
        <v>38636</v>
      </c>
      <c r="O1219" s="15">
        <v>38777</v>
      </c>
    </row>
    <row r="1220" spans="1:15" ht="12.75">
      <c r="A1220" s="14" t="s">
        <v>59</v>
      </c>
      <c r="B1220" s="13" t="s">
        <v>54</v>
      </c>
      <c r="D1220" s="14">
        <v>0.4947626418988649</v>
      </c>
      <c r="F1220" s="14">
        <v>95</v>
      </c>
      <c r="G1220" s="14">
        <v>0.005208027809461735</v>
      </c>
      <c r="I1220" s="14">
        <v>8.925443920447602</v>
      </c>
      <c r="J1220">
        <f t="shared" si="78"/>
        <v>1.9477161228212378</v>
      </c>
      <c r="K1220" s="22">
        <v>28.983870875316036</v>
      </c>
      <c r="N1220" s="15">
        <v>38636</v>
      </c>
      <c r="O1220" s="15">
        <v>38777</v>
      </c>
    </row>
    <row r="1221" spans="1:15" ht="12.75">
      <c r="A1221" s="14" t="s">
        <v>59</v>
      </c>
      <c r="B1221" s="13" t="s">
        <v>54</v>
      </c>
      <c r="D1221" s="14">
        <v>0.34286019536019535</v>
      </c>
      <c r="F1221" s="13">
        <v>103</v>
      </c>
      <c r="G1221" s="14">
        <v>0.0033287397607785958</v>
      </c>
      <c r="I1221" s="14">
        <v>6.237330951334175</v>
      </c>
      <c r="J1221">
        <f t="shared" si="78"/>
        <v>1.1775829914931593</v>
      </c>
      <c r="K1221" s="22">
        <v>17.523556421029152</v>
      </c>
      <c r="N1221" s="15">
        <v>38636</v>
      </c>
      <c r="O1221" s="15">
        <v>38785</v>
      </c>
    </row>
    <row r="1222" spans="1:15" ht="12.75">
      <c r="A1222" s="14" t="s">
        <v>59</v>
      </c>
      <c r="B1222" s="13" t="s">
        <v>54</v>
      </c>
      <c r="D1222" s="14">
        <v>0.3947023809523809</v>
      </c>
      <c r="F1222" s="14">
        <v>103</v>
      </c>
      <c r="G1222" s="14">
        <v>0.0038320619509939896</v>
      </c>
      <c r="I1222" s="14">
        <v>5.428717463528628</v>
      </c>
      <c r="J1222">
        <f t="shared" si="78"/>
        <v>1.3218994530562165</v>
      </c>
      <c r="K1222" s="22">
        <v>19.671122813336556</v>
      </c>
      <c r="N1222" s="15">
        <v>38636</v>
      </c>
      <c r="O1222" s="15">
        <v>38785</v>
      </c>
    </row>
    <row r="1223" spans="1:15" ht="12.75">
      <c r="A1223" s="14" t="s">
        <v>59</v>
      </c>
      <c r="B1223" s="13" t="s">
        <v>54</v>
      </c>
      <c r="D1223" s="14">
        <v>0.5346794871794872</v>
      </c>
      <c r="F1223" s="13">
        <v>103</v>
      </c>
      <c r="G1223" s="14">
        <v>0.005191062982325119</v>
      </c>
      <c r="I1223" s="14">
        <v>8.549723178326367</v>
      </c>
      <c r="J1223">
        <f t="shared" si="78"/>
        <v>2.3076686503643673</v>
      </c>
      <c r="K1223" s="22">
        <v>34.34030729708879</v>
      </c>
      <c r="N1223" s="15">
        <v>38636</v>
      </c>
      <c r="O1223" s="15">
        <v>38785</v>
      </c>
    </row>
    <row r="1224" spans="1:15" ht="12.75">
      <c r="A1224" s="14" t="s">
        <v>59</v>
      </c>
      <c r="B1224" s="13" t="s">
        <v>54</v>
      </c>
      <c r="D1224" s="14">
        <v>0.6574529914529915</v>
      </c>
      <c r="F1224" s="14">
        <v>103</v>
      </c>
      <c r="G1224" s="14">
        <v>0.006383038751970792</v>
      </c>
      <c r="I1224" s="14">
        <v>9.979838491223473</v>
      </c>
      <c r="J1224">
        <f aca="true" t="shared" si="79" ref="J1224:J1287">K1224*60*1.12/1000</f>
        <v>2.686728277290304</v>
      </c>
      <c r="K1224" s="22">
        <v>39.981075554915236</v>
      </c>
      <c r="N1224" s="15">
        <v>38636</v>
      </c>
      <c r="O1224" s="15">
        <v>38785</v>
      </c>
    </row>
    <row r="1225" spans="1:15" ht="12.75">
      <c r="A1225" s="14" t="s">
        <v>59</v>
      </c>
      <c r="B1225" s="13" t="s">
        <v>54</v>
      </c>
      <c r="D1225" s="14">
        <v>0.6676431623931623</v>
      </c>
      <c r="F1225" s="13">
        <v>103</v>
      </c>
      <c r="G1225" s="14">
        <v>0.006481972450419052</v>
      </c>
      <c r="I1225" s="14">
        <v>4.286387341485678</v>
      </c>
      <c r="J1225">
        <f t="shared" si="79"/>
        <v>3.1711827381023214</v>
      </c>
      <c r="K1225" s="22">
        <v>47.19021931699883</v>
      </c>
      <c r="N1225" s="15">
        <v>38636</v>
      </c>
      <c r="O1225" s="15">
        <v>38785</v>
      </c>
    </row>
    <row r="1226" spans="1:15" ht="12.75">
      <c r="A1226" s="14" t="s">
        <v>59</v>
      </c>
      <c r="B1226" s="13" t="s">
        <v>54</v>
      </c>
      <c r="D1226" s="14">
        <v>0.5741094322344322</v>
      </c>
      <c r="F1226" s="14">
        <v>103</v>
      </c>
      <c r="G1226" s="14">
        <v>0.005573877982858565</v>
      </c>
      <c r="I1226" s="14">
        <v>7.465263815092272</v>
      </c>
      <c r="J1226">
        <f t="shared" si="79"/>
        <v>1.9477161228212378</v>
      </c>
      <c r="K1226" s="22">
        <v>28.983870875316036</v>
      </c>
      <c r="N1226" s="15">
        <v>38636</v>
      </c>
      <c r="O1226" s="15">
        <v>38785</v>
      </c>
    </row>
    <row r="1227" spans="1:15" ht="12.75">
      <c r="A1227" s="14" t="s">
        <v>59</v>
      </c>
      <c r="B1227" s="13" t="s">
        <v>54</v>
      </c>
      <c r="D1227" s="14">
        <v>0.3080785714285714</v>
      </c>
      <c r="F1227" s="13">
        <v>109</v>
      </c>
      <c r="G1227" s="14">
        <v>0.0028264089121887285</v>
      </c>
      <c r="I1227" s="14">
        <v>6.784266992337755</v>
      </c>
      <c r="J1227">
        <f t="shared" si="79"/>
        <v>1.1775829914931593</v>
      </c>
      <c r="K1227" s="22">
        <v>17.523556421029152</v>
      </c>
      <c r="N1227" s="15">
        <v>38636</v>
      </c>
      <c r="O1227" s="15">
        <v>38791</v>
      </c>
    </row>
    <row r="1228" spans="1:15" ht="12.75">
      <c r="A1228" s="14" t="s">
        <v>59</v>
      </c>
      <c r="B1228" s="13" t="s">
        <v>54</v>
      </c>
      <c r="D1228" s="14">
        <v>0.37509868421052633</v>
      </c>
      <c r="F1228" s="14">
        <v>109</v>
      </c>
      <c r="G1228" s="14">
        <v>0.0034412723322066636</v>
      </c>
      <c r="I1228" s="14">
        <v>6.684441618104981</v>
      </c>
      <c r="J1228">
        <f t="shared" si="79"/>
        <v>1.3218994530562165</v>
      </c>
      <c r="K1228" s="22">
        <v>19.671122813336556</v>
      </c>
      <c r="N1228" s="15">
        <v>38636</v>
      </c>
      <c r="O1228" s="15">
        <v>38791</v>
      </c>
    </row>
    <row r="1229" spans="1:15" ht="12.75">
      <c r="A1229" s="14" t="s">
        <v>59</v>
      </c>
      <c r="B1229" s="13" t="s">
        <v>54</v>
      </c>
      <c r="D1229" s="14">
        <v>0.5251721014492753</v>
      </c>
      <c r="F1229" s="13">
        <v>109</v>
      </c>
      <c r="G1229" s="14">
        <v>0.004818092673846562</v>
      </c>
      <c r="I1229" s="14">
        <v>9.451941842513193</v>
      </c>
      <c r="J1229">
        <f t="shared" si="79"/>
        <v>2.3076686503643673</v>
      </c>
      <c r="K1229" s="22">
        <v>34.34030729708879</v>
      </c>
      <c r="N1229" s="15">
        <v>38636</v>
      </c>
      <c r="O1229" s="15">
        <v>38791</v>
      </c>
    </row>
    <row r="1230" spans="1:15" ht="12.75">
      <c r="A1230" s="14" t="s">
        <v>59</v>
      </c>
      <c r="B1230" s="13" t="s">
        <v>54</v>
      </c>
      <c r="D1230" s="14">
        <v>0.6605244996549343</v>
      </c>
      <c r="F1230" s="14">
        <v>109</v>
      </c>
      <c r="G1230" s="14">
        <v>0.006059857794999397</v>
      </c>
      <c r="I1230" s="14">
        <v>10.710089832927464</v>
      </c>
      <c r="J1230">
        <f t="shared" si="79"/>
        <v>2.686728277290304</v>
      </c>
      <c r="K1230" s="22">
        <v>39.981075554915236</v>
      </c>
      <c r="N1230" s="15">
        <v>38636</v>
      </c>
      <c r="O1230" s="15">
        <v>38791</v>
      </c>
    </row>
    <row r="1231" spans="1:15" ht="12.75">
      <c r="A1231" s="14" t="s">
        <v>59</v>
      </c>
      <c r="B1231" s="13" t="s">
        <v>54</v>
      </c>
      <c r="D1231" s="14">
        <v>0.6617222222222222</v>
      </c>
      <c r="F1231" s="13">
        <v>109</v>
      </c>
      <c r="G1231" s="14">
        <v>0.006070846075433231</v>
      </c>
      <c r="I1231" s="14">
        <v>5.520457289029694</v>
      </c>
      <c r="J1231">
        <f t="shared" si="79"/>
        <v>3.1711827381023214</v>
      </c>
      <c r="K1231" s="22">
        <v>47.19021931699883</v>
      </c>
      <c r="N1231" s="15">
        <v>38636</v>
      </c>
      <c r="O1231" s="15">
        <v>38791</v>
      </c>
    </row>
    <row r="1232" spans="1:15" ht="12.75">
      <c r="A1232" s="14" t="s">
        <v>59</v>
      </c>
      <c r="B1232" s="13" t="s">
        <v>54</v>
      </c>
      <c r="D1232" s="14">
        <v>0.5420580808080807</v>
      </c>
      <c r="F1232" s="14">
        <v>109</v>
      </c>
      <c r="G1232" s="14">
        <v>0.004973009915670465</v>
      </c>
      <c r="I1232" s="14">
        <v>9.482766528461303</v>
      </c>
      <c r="J1232">
        <f t="shared" si="79"/>
        <v>1.9477161228212378</v>
      </c>
      <c r="K1232" s="22">
        <v>28.983870875316036</v>
      </c>
      <c r="N1232" s="15">
        <v>38636</v>
      </c>
      <c r="O1232" s="15">
        <v>38791</v>
      </c>
    </row>
    <row r="1233" spans="1:15" ht="12.75">
      <c r="A1233" s="14" t="s">
        <v>59</v>
      </c>
      <c r="B1233" s="13" t="s">
        <v>54</v>
      </c>
      <c r="D1233" s="14">
        <v>0.26901388888888894</v>
      </c>
      <c r="F1233" s="13">
        <v>117</v>
      </c>
      <c r="G1233" s="14">
        <v>0.0022992640075973412</v>
      </c>
      <c r="I1233" s="14">
        <v>11.895303920421862</v>
      </c>
      <c r="J1233">
        <f t="shared" si="79"/>
        <v>1.1775829914931593</v>
      </c>
      <c r="K1233" s="22">
        <v>17.523556421029152</v>
      </c>
      <c r="N1233" s="15">
        <v>38636</v>
      </c>
      <c r="O1233" s="15">
        <v>38803</v>
      </c>
    </row>
    <row r="1234" spans="1:15" ht="12.75">
      <c r="A1234" s="14" t="s">
        <v>59</v>
      </c>
      <c r="B1234" s="13" t="s">
        <v>54</v>
      </c>
      <c r="D1234" s="14">
        <v>0.33384150326797385</v>
      </c>
      <c r="F1234" s="14">
        <v>117</v>
      </c>
      <c r="G1234" s="14">
        <v>0.0028533461817775545</v>
      </c>
      <c r="I1234" s="14">
        <v>10.150752065703925</v>
      </c>
      <c r="J1234">
        <f t="shared" si="79"/>
        <v>1.3218994530562165</v>
      </c>
      <c r="K1234" s="22">
        <v>19.671122813336556</v>
      </c>
      <c r="N1234" s="15">
        <v>38636</v>
      </c>
      <c r="O1234" s="15">
        <v>38803</v>
      </c>
    </row>
    <row r="1235" spans="1:15" ht="12.75">
      <c r="A1235" s="14" t="s">
        <v>59</v>
      </c>
      <c r="B1235" s="13" t="s">
        <v>54</v>
      </c>
      <c r="D1235" s="14">
        <v>0.5197301587301587</v>
      </c>
      <c r="F1235" s="13">
        <v>117</v>
      </c>
      <c r="G1235" s="14">
        <v>0.004442138108804775</v>
      </c>
      <c r="I1235" s="14">
        <v>12.187795258172535</v>
      </c>
      <c r="J1235">
        <f t="shared" si="79"/>
        <v>2.3076686503643673</v>
      </c>
      <c r="K1235" s="22">
        <v>34.34030729708879</v>
      </c>
      <c r="N1235" s="15">
        <v>38636</v>
      </c>
      <c r="O1235" s="15">
        <v>38803</v>
      </c>
    </row>
    <row r="1236" spans="1:15" ht="12.75">
      <c r="A1236" s="14" t="s">
        <v>59</v>
      </c>
      <c r="B1236" s="13" t="s">
        <v>54</v>
      </c>
      <c r="D1236" s="14">
        <v>0.6941666666666667</v>
      </c>
      <c r="F1236" s="14">
        <v>117</v>
      </c>
      <c r="G1236" s="14">
        <v>0.005933048433048434</v>
      </c>
      <c r="I1236" s="14">
        <v>11.304321888468094</v>
      </c>
      <c r="J1236">
        <f t="shared" si="79"/>
        <v>2.686728277290304</v>
      </c>
      <c r="K1236" s="22">
        <v>39.981075554915236</v>
      </c>
      <c r="N1236" s="15">
        <v>38636</v>
      </c>
      <c r="O1236" s="15">
        <v>38803</v>
      </c>
    </row>
    <row r="1237" spans="1:15" ht="12.75">
      <c r="A1237" s="14" t="s">
        <v>59</v>
      </c>
      <c r="B1237" s="13" t="s">
        <v>54</v>
      </c>
      <c r="D1237" s="14">
        <v>0.7049159663865546</v>
      </c>
      <c r="F1237" s="13">
        <v>117</v>
      </c>
      <c r="G1237" s="14">
        <v>0.006024922789628672</v>
      </c>
      <c r="I1237" s="14">
        <v>6.006469272314237</v>
      </c>
      <c r="J1237">
        <f t="shared" si="79"/>
        <v>3.1711827381023214</v>
      </c>
      <c r="K1237" s="22">
        <v>47.19021931699883</v>
      </c>
      <c r="N1237" s="15">
        <v>38636</v>
      </c>
      <c r="O1237" s="15">
        <v>38803</v>
      </c>
    </row>
    <row r="1238" spans="1:15" ht="12.75">
      <c r="A1238" s="14" t="s">
        <v>59</v>
      </c>
      <c r="B1238" s="13" t="s">
        <v>54</v>
      </c>
      <c r="D1238" s="14">
        <v>0.5516517273576098</v>
      </c>
      <c r="F1238" s="14">
        <v>117</v>
      </c>
      <c r="G1238" s="14">
        <v>0.00471497202869752</v>
      </c>
      <c r="I1238" s="14">
        <v>10.505056569777368</v>
      </c>
      <c r="J1238">
        <f t="shared" si="79"/>
        <v>1.9477161228212378</v>
      </c>
      <c r="K1238" s="22">
        <v>28.983870875316036</v>
      </c>
      <c r="N1238" s="15">
        <v>38636</v>
      </c>
      <c r="O1238" s="15">
        <v>38803</v>
      </c>
    </row>
    <row r="1239" spans="1:15" ht="12.75">
      <c r="A1239" s="14" t="s">
        <v>59</v>
      </c>
      <c r="B1239" s="13" t="s">
        <v>54</v>
      </c>
      <c r="D1239" s="14">
        <v>0.2676768239811718</v>
      </c>
      <c r="F1239" s="13">
        <v>127</v>
      </c>
      <c r="G1239" s="14">
        <v>0.0021076915274108017</v>
      </c>
      <c r="I1239" s="14">
        <v>11.271951166861195</v>
      </c>
      <c r="J1239">
        <f t="shared" si="79"/>
        <v>1.1775829914931593</v>
      </c>
      <c r="K1239" s="22">
        <v>17.523556421029152</v>
      </c>
      <c r="N1239" s="15">
        <v>38636</v>
      </c>
      <c r="O1239" s="15">
        <v>38813</v>
      </c>
    </row>
    <row r="1240" spans="1:15" ht="12.75">
      <c r="A1240" s="14" t="s">
        <v>59</v>
      </c>
      <c r="B1240" s="13" t="s">
        <v>54</v>
      </c>
      <c r="D1240" s="14">
        <v>0.3347896422159291</v>
      </c>
      <c r="F1240" s="14">
        <v>127</v>
      </c>
      <c r="G1240" s="14">
        <v>0.002636138915086056</v>
      </c>
      <c r="I1240" s="14">
        <v>11.142732750170076</v>
      </c>
      <c r="J1240">
        <f t="shared" si="79"/>
        <v>1.3218994530562165</v>
      </c>
      <c r="K1240" s="22">
        <v>19.671122813336556</v>
      </c>
      <c r="N1240" s="15">
        <v>38636</v>
      </c>
      <c r="O1240" s="15">
        <v>38813</v>
      </c>
    </row>
    <row r="1241" spans="1:15" ht="12.75">
      <c r="A1241" s="14" t="s">
        <v>59</v>
      </c>
      <c r="B1241" s="13" t="s">
        <v>54</v>
      </c>
      <c r="D1241" s="14">
        <v>0.5216475095785441</v>
      </c>
      <c r="F1241" s="13">
        <v>127</v>
      </c>
      <c r="G1241" s="14">
        <v>0.004107460705342867</v>
      </c>
      <c r="I1241" s="14">
        <v>17.500235699502316</v>
      </c>
      <c r="J1241">
        <f t="shared" si="79"/>
        <v>2.3076686503643673</v>
      </c>
      <c r="K1241" s="22">
        <v>34.34030729708879</v>
      </c>
      <c r="N1241" s="15">
        <v>38636</v>
      </c>
      <c r="O1241" s="15">
        <v>38813</v>
      </c>
    </row>
    <row r="1242" spans="1:15" ht="12.75">
      <c r="A1242" s="14" t="s">
        <v>59</v>
      </c>
      <c r="B1242" s="13" t="s">
        <v>54</v>
      </c>
      <c r="D1242" s="14">
        <v>0.6551968401968401</v>
      </c>
      <c r="F1242" s="14">
        <v>127</v>
      </c>
      <c r="G1242" s="14">
        <v>0.005159030237770395</v>
      </c>
      <c r="I1242" s="14">
        <v>8.693462413812572</v>
      </c>
      <c r="J1242">
        <f t="shared" si="79"/>
        <v>2.686728277290304</v>
      </c>
      <c r="K1242" s="22">
        <v>39.981075554915236</v>
      </c>
      <c r="N1242" s="15">
        <v>38636</v>
      </c>
      <c r="O1242" s="15">
        <v>38813</v>
      </c>
    </row>
    <row r="1243" spans="1:15" ht="12.75">
      <c r="A1243" s="14" t="s">
        <v>59</v>
      </c>
      <c r="B1243" s="13" t="s">
        <v>54</v>
      </c>
      <c r="D1243" s="14">
        <v>0.6597645687645687</v>
      </c>
      <c r="F1243" s="13">
        <v>127</v>
      </c>
      <c r="G1243" s="14">
        <v>0.005194996604445423</v>
      </c>
      <c r="I1243" s="14">
        <v>6.381109170228594</v>
      </c>
      <c r="J1243">
        <f t="shared" si="79"/>
        <v>3.1711827381023214</v>
      </c>
      <c r="K1243" s="22">
        <v>47.19021931699883</v>
      </c>
      <c r="N1243" s="15">
        <v>38636</v>
      </c>
      <c r="O1243" s="15">
        <v>38813</v>
      </c>
    </row>
    <row r="1244" spans="1:15" ht="12.75">
      <c r="A1244" s="14" t="s">
        <v>59</v>
      </c>
      <c r="B1244" s="13" t="s">
        <v>54</v>
      </c>
      <c r="D1244" s="14">
        <v>0.5279227106227107</v>
      </c>
      <c r="F1244" s="14">
        <v>127</v>
      </c>
      <c r="G1244" s="14">
        <v>0.004156871737186698</v>
      </c>
      <c r="I1244" s="14">
        <v>13.042143870342622</v>
      </c>
      <c r="J1244">
        <f t="shared" si="79"/>
        <v>1.9477161228212378</v>
      </c>
      <c r="K1244" s="22">
        <v>28.983870875316036</v>
      </c>
      <c r="N1244" s="15">
        <v>38636</v>
      </c>
      <c r="O1244" s="15">
        <v>38813</v>
      </c>
    </row>
    <row r="1245" spans="1:15" ht="12.75">
      <c r="A1245" s="14" t="s">
        <v>59</v>
      </c>
      <c r="B1245" s="13" t="s">
        <v>54</v>
      </c>
      <c r="D1245" s="14">
        <v>0.3264313725490196</v>
      </c>
      <c r="F1245" s="13">
        <v>67</v>
      </c>
      <c r="G1245" s="14">
        <v>0.004872110038045069</v>
      </c>
      <c r="I1245" s="14">
        <v>6.921415823295466</v>
      </c>
      <c r="J1245">
        <f t="shared" si="79"/>
        <v>0.9175716898126118</v>
      </c>
      <c r="K1245" s="22">
        <v>13.654340622211484</v>
      </c>
      <c r="N1245" s="15">
        <v>38636</v>
      </c>
      <c r="O1245" s="15">
        <v>38730</v>
      </c>
    </row>
    <row r="1246" spans="1:15" ht="12.75">
      <c r="A1246" s="14" t="s">
        <v>59</v>
      </c>
      <c r="B1246" s="13" t="s">
        <v>54</v>
      </c>
      <c r="D1246" s="14">
        <v>0.3334497549019608</v>
      </c>
      <c r="F1246" s="14">
        <v>67</v>
      </c>
      <c r="G1246" s="14">
        <v>0.0049768620134621015</v>
      </c>
      <c r="I1246" s="14">
        <v>8.951099070033665</v>
      </c>
      <c r="J1246">
        <f t="shared" si="79"/>
        <v>1.4488929192073177</v>
      </c>
      <c r="K1246" s="22">
        <v>21.560906535823175</v>
      </c>
      <c r="N1246" s="15">
        <v>38636</v>
      </c>
      <c r="O1246" s="15">
        <v>38730</v>
      </c>
    </row>
    <row r="1247" spans="1:15" ht="12.75">
      <c r="A1247" s="14" t="s">
        <v>59</v>
      </c>
      <c r="B1247" s="13" t="s">
        <v>54</v>
      </c>
      <c r="D1247" s="14">
        <v>0.36994158496732027</v>
      </c>
      <c r="F1247" s="13">
        <v>67</v>
      </c>
      <c r="G1247" s="14">
        <v>0.0055215161935420936</v>
      </c>
      <c r="I1247" s="14">
        <v>8.885977315390454</v>
      </c>
      <c r="J1247">
        <f t="shared" si="79"/>
        <v>0.9593694014723382</v>
      </c>
      <c r="K1247" s="22">
        <v>14.276330379052649</v>
      </c>
      <c r="N1247" s="15">
        <v>38636</v>
      </c>
      <c r="O1247" s="15">
        <v>38730</v>
      </c>
    </row>
    <row r="1248" spans="1:15" ht="12.75">
      <c r="A1248" s="14" t="s">
        <v>59</v>
      </c>
      <c r="B1248" s="13" t="s">
        <v>54</v>
      </c>
      <c r="D1248" s="14">
        <v>0.37194212962962964</v>
      </c>
      <c r="F1248" s="14">
        <v>67</v>
      </c>
      <c r="G1248" s="14">
        <v>0.0055513750690989495</v>
      </c>
      <c r="I1248" s="14">
        <v>6.599379274751165</v>
      </c>
      <c r="J1248">
        <f t="shared" si="79"/>
        <v>3.024120794817074</v>
      </c>
      <c r="K1248" s="22">
        <v>45.00179754192074</v>
      </c>
      <c r="N1248" s="15">
        <v>38636</v>
      </c>
      <c r="O1248" s="15">
        <v>38730</v>
      </c>
    </row>
    <row r="1249" spans="1:15" ht="12.75">
      <c r="A1249" s="14" t="s">
        <v>59</v>
      </c>
      <c r="B1249" s="13" t="s">
        <v>54</v>
      </c>
      <c r="D1249" s="14">
        <v>0.46221878224974206</v>
      </c>
      <c r="F1249" s="13">
        <v>67</v>
      </c>
      <c r="G1249" s="14">
        <v>0.00689878779477227</v>
      </c>
      <c r="I1249" s="14">
        <v>7.293815253716985</v>
      </c>
      <c r="J1249">
        <f t="shared" si="79"/>
        <v>2.905581047471744</v>
      </c>
      <c r="K1249" s="22">
        <v>43.23781320642476</v>
      </c>
      <c r="N1249" s="15">
        <v>38636</v>
      </c>
      <c r="O1249" s="15">
        <v>38730</v>
      </c>
    </row>
    <row r="1250" spans="1:15" ht="12.75">
      <c r="A1250" s="14" t="s">
        <v>59</v>
      </c>
      <c r="B1250" s="13" t="s">
        <v>54</v>
      </c>
      <c r="D1250" s="14">
        <v>0.35291176470588237</v>
      </c>
      <c r="F1250" s="14">
        <v>67</v>
      </c>
      <c r="G1250" s="14">
        <v>0.005267339771729588</v>
      </c>
      <c r="I1250" s="14">
        <v>6.007202861258347</v>
      </c>
      <c r="J1250">
        <f t="shared" si="79"/>
        <v>1.8107474555398577</v>
      </c>
      <c r="K1250" s="22">
        <v>26.94564665981931</v>
      </c>
      <c r="N1250" s="15">
        <v>38636</v>
      </c>
      <c r="O1250" s="15">
        <v>38730</v>
      </c>
    </row>
    <row r="1251" spans="1:15" ht="12.75">
      <c r="A1251" s="14" t="s">
        <v>59</v>
      </c>
      <c r="B1251" s="13" t="s">
        <v>54</v>
      </c>
      <c r="D1251" s="14">
        <v>0.31366557734204786</v>
      </c>
      <c r="F1251" s="13">
        <v>77</v>
      </c>
      <c r="G1251" s="14">
        <v>0.004073578926520102</v>
      </c>
      <c r="I1251" s="14">
        <v>8.318987409710026</v>
      </c>
      <c r="J1251">
        <f t="shared" si="79"/>
        <v>0.9175716898126118</v>
      </c>
      <c r="K1251" s="22">
        <v>13.654340622211484</v>
      </c>
      <c r="N1251" s="15">
        <v>38636</v>
      </c>
      <c r="O1251" s="15">
        <v>38744</v>
      </c>
    </row>
    <row r="1252" spans="1:15" ht="12.75">
      <c r="A1252" s="14" t="s">
        <v>59</v>
      </c>
      <c r="B1252" s="13" t="s">
        <v>54</v>
      </c>
      <c r="D1252" s="14">
        <v>0.3162900715841892</v>
      </c>
      <c r="F1252" s="14">
        <v>77</v>
      </c>
      <c r="G1252" s="14">
        <v>0.004107663267327133</v>
      </c>
      <c r="I1252" s="14">
        <v>9.986141959603918</v>
      </c>
      <c r="J1252">
        <f t="shared" si="79"/>
        <v>1.4488929192073177</v>
      </c>
      <c r="K1252" s="22">
        <v>21.560906535823175</v>
      </c>
      <c r="N1252" s="15">
        <v>38636</v>
      </c>
      <c r="O1252" s="15">
        <v>38744</v>
      </c>
    </row>
    <row r="1253" spans="1:15" ht="12.75">
      <c r="A1253" s="14" t="s">
        <v>59</v>
      </c>
      <c r="B1253" s="13" t="s">
        <v>54</v>
      </c>
      <c r="D1253" s="14">
        <v>0.36695906432748543</v>
      </c>
      <c r="F1253" s="13">
        <v>77</v>
      </c>
      <c r="G1253" s="14">
        <v>0.0047657021341231875</v>
      </c>
      <c r="I1253" s="14">
        <v>9.16539704058084</v>
      </c>
      <c r="J1253">
        <f t="shared" si="79"/>
        <v>0.9593694014723382</v>
      </c>
      <c r="K1253" s="22">
        <v>14.276330379052649</v>
      </c>
      <c r="N1253" s="15">
        <v>38636</v>
      </c>
      <c r="O1253" s="15">
        <v>38744</v>
      </c>
    </row>
    <row r="1254" spans="1:15" ht="12.75">
      <c r="A1254" s="14" t="s">
        <v>59</v>
      </c>
      <c r="B1254" s="13" t="s">
        <v>54</v>
      </c>
      <c r="D1254" s="14">
        <v>0.39791666666666664</v>
      </c>
      <c r="F1254" s="14">
        <v>77</v>
      </c>
      <c r="G1254" s="14">
        <v>0.0051677489177489174</v>
      </c>
      <c r="I1254" s="14">
        <v>9.260408248878166</v>
      </c>
      <c r="J1254">
        <f t="shared" si="79"/>
        <v>3.024120794817074</v>
      </c>
      <c r="K1254" s="22">
        <v>45.00179754192074</v>
      </c>
      <c r="N1254" s="15">
        <v>38636</v>
      </c>
      <c r="O1254" s="15">
        <v>38744</v>
      </c>
    </row>
    <row r="1255" spans="1:15" ht="12.75">
      <c r="A1255" s="14" t="s">
        <v>59</v>
      </c>
      <c r="B1255" s="13" t="s">
        <v>54</v>
      </c>
      <c r="D1255" s="14">
        <v>0.49194921023965144</v>
      </c>
      <c r="F1255" s="13">
        <v>77</v>
      </c>
      <c r="G1255" s="14">
        <v>0.006388950782333136</v>
      </c>
      <c r="I1255" s="14">
        <v>5.838275113556636</v>
      </c>
      <c r="J1255">
        <f t="shared" si="79"/>
        <v>2.905581047471744</v>
      </c>
      <c r="K1255" s="22">
        <v>43.23781320642476</v>
      </c>
      <c r="N1255" s="15">
        <v>38636</v>
      </c>
      <c r="O1255" s="15">
        <v>38744</v>
      </c>
    </row>
    <row r="1256" spans="1:15" ht="12.75">
      <c r="A1256" s="14" t="s">
        <v>59</v>
      </c>
      <c r="B1256" s="13" t="s">
        <v>54</v>
      </c>
      <c r="D1256" s="14">
        <v>0.3592056530214425</v>
      </c>
      <c r="F1256" s="14">
        <v>77</v>
      </c>
      <c r="G1256" s="14">
        <v>0.004665008480797954</v>
      </c>
      <c r="I1256" s="14">
        <v>6.923377008539778</v>
      </c>
      <c r="J1256">
        <f t="shared" si="79"/>
        <v>1.8107474555398577</v>
      </c>
      <c r="K1256" s="22">
        <v>26.94564665981931</v>
      </c>
      <c r="N1256" s="15">
        <v>38636</v>
      </c>
      <c r="O1256" s="15">
        <v>38744</v>
      </c>
    </row>
    <row r="1257" spans="1:15" ht="12.75">
      <c r="A1257" s="14" t="s">
        <v>59</v>
      </c>
      <c r="B1257" s="13" t="s">
        <v>54</v>
      </c>
      <c r="D1257" s="14">
        <v>0.3409605263157894</v>
      </c>
      <c r="F1257" s="13">
        <v>85</v>
      </c>
      <c r="G1257" s="14">
        <v>0.004011300309597522</v>
      </c>
      <c r="I1257" s="14">
        <v>7.75067806775646</v>
      </c>
      <c r="J1257">
        <f t="shared" si="79"/>
        <v>0.9175716898126118</v>
      </c>
      <c r="K1257" s="22">
        <v>13.654340622211484</v>
      </c>
      <c r="N1257" s="15">
        <v>38636</v>
      </c>
      <c r="O1257" s="15">
        <v>38761</v>
      </c>
    </row>
    <row r="1258" spans="1:15" ht="12.75">
      <c r="A1258" s="14" t="s">
        <v>59</v>
      </c>
      <c r="B1258" s="13" t="s">
        <v>54</v>
      </c>
      <c r="D1258" s="14">
        <v>0.33480598555211555</v>
      </c>
      <c r="F1258" s="14">
        <v>85</v>
      </c>
      <c r="G1258" s="14">
        <v>0.003938893947671948</v>
      </c>
      <c r="I1258" s="14">
        <v>11.925281386550338</v>
      </c>
      <c r="J1258">
        <f t="shared" si="79"/>
        <v>1.4488929192073177</v>
      </c>
      <c r="K1258" s="22">
        <v>21.560906535823175</v>
      </c>
      <c r="N1258" s="15">
        <v>38636</v>
      </c>
      <c r="O1258" s="15">
        <v>38761</v>
      </c>
    </row>
    <row r="1259" spans="1:15" ht="12.75">
      <c r="A1259" s="14" t="s">
        <v>59</v>
      </c>
      <c r="B1259" s="13" t="s">
        <v>54</v>
      </c>
      <c r="D1259" s="14">
        <v>0.40228070175438596</v>
      </c>
      <c r="F1259" s="13">
        <v>85</v>
      </c>
      <c r="G1259" s="14">
        <v>0.004732714138286894</v>
      </c>
      <c r="I1259" s="14">
        <v>9.934415905175898</v>
      </c>
      <c r="J1259">
        <f t="shared" si="79"/>
        <v>0.9593694014723382</v>
      </c>
      <c r="K1259" s="22">
        <v>14.276330379052649</v>
      </c>
      <c r="N1259" s="15">
        <v>38636</v>
      </c>
      <c r="O1259" s="15">
        <v>38761</v>
      </c>
    </row>
    <row r="1260" spans="1:15" ht="12.75">
      <c r="A1260" s="14" t="s">
        <v>59</v>
      </c>
      <c r="B1260" s="13" t="s">
        <v>54</v>
      </c>
      <c r="D1260" s="14">
        <v>0.4532407407407408</v>
      </c>
      <c r="F1260" s="14">
        <v>85</v>
      </c>
      <c r="G1260" s="14">
        <v>0.0053322440087145975</v>
      </c>
      <c r="I1260" s="14">
        <v>7.913306498603004</v>
      </c>
      <c r="J1260">
        <f t="shared" si="79"/>
        <v>3.024120794817074</v>
      </c>
      <c r="K1260" s="22">
        <v>45.00179754192074</v>
      </c>
      <c r="N1260" s="15">
        <v>38636</v>
      </c>
      <c r="O1260" s="15">
        <v>38761</v>
      </c>
    </row>
    <row r="1261" spans="1:15" ht="12.75">
      <c r="A1261" s="14" t="s">
        <v>59</v>
      </c>
      <c r="B1261" s="13" t="s">
        <v>54</v>
      </c>
      <c r="D1261" s="14">
        <v>0.5664882795223352</v>
      </c>
      <c r="F1261" s="13">
        <v>85</v>
      </c>
      <c r="G1261" s="14">
        <v>0.006664567994380414</v>
      </c>
      <c r="I1261" s="14">
        <v>5.8939563902931456</v>
      </c>
      <c r="J1261">
        <f t="shared" si="79"/>
        <v>2.905581047471744</v>
      </c>
      <c r="K1261" s="22">
        <v>43.23781320642476</v>
      </c>
      <c r="N1261" s="15">
        <v>38636</v>
      </c>
      <c r="O1261" s="15">
        <v>38761</v>
      </c>
    </row>
    <row r="1262" spans="1:15" ht="12.75">
      <c r="A1262" s="14" t="s">
        <v>59</v>
      </c>
      <c r="B1262" s="13" t="s">
        <v>54</v>
      </c>
      <c r="D1262" s="14">
        <v>0.40753703703703703</v>
      </c>
      <c r="F1262" s="14">
        <v>85</v>
      </c>
      <c r="G1262" s="14">
        <v>0.004794553376906318</v>
      </c>
      <c r="I1262" s="14">
        <v>7.582561418600651</v>
      </c>
      <c r="J1262">
        <f t="shared" si="79"/>
        <v>1.8107474555398577</v>
      </c>
      <c r="K1262" s="22">
        <v>26.94564665981931</v>
      </c>
      <c r="N1262" s="15">
        <v>38636</v>
      </c>
      <c r="O1262" s="15">
        <v>38761</v>
      </c>
    </row>
    <row r="1263" spans="1:15" ht="12.75">
      <c r="A1263" s="14" t="s">
        <v>59</v>
      </c>
      <c r="B1263" s="13" t="s">
        <v>54</v>
      </c>
      <c r="D1263" s="14">
        <v>0.3054259259259259</v>
      </c>
      <c r="F1263" s="13">
        <v>95</v>
      </c>
      <c r="G1263" s="14">
        <v>0.0032150097465886937</v>
      </c>
      <c r="I1263" s="14">
        <v>9.666144855742992</v>
      </c>
      <c r="J1263">
        <f t="shared" si="79"/>
        <v>0.9175716898126118</v>
      </c>
      <c r="K1263" s="22">
        <v>13.654340622211484</v>
      </c>
      <c r="N1263" s="15">
        <v>38636</v>
      </c>
      <c r="O1263" s="15">
        <v>38777</v>
      </c>
    </row>
    <row r="1264" spans="1:15" ht="12.75">
      <c r="A1264" s="14" t="s">
        <v>59</v>
      </c>
      <c r="B1264" s="13" t="s">
        <v>54</v>
      </c>
      <c r="D1264" s="14">
        <v>0.30194989106753806</v>
      </c>
      <c r="F1264" s="14">
        <v>95</v>
      </c>
      <c r="G1264" s="14">
        <v>0.003178419905974085</v>
      </c>
      <c r="I1264" s="14">
        <v>12.047328340746157</v>
      </c>
      <c r="J1264">
        <f t="shared" si="79"/>
        <v>1.4488929192073177</v>
      </c>
      <c r="K1264" s="22">
        <v>21.560906535823175</v>
      </c>
      <c r="N1264" s="15">
        <v>38636</v>
      </c>
      <c r="O1264" s="15">
        <v>38777</v>
      </c>
    </row>
    <row r="1265" spans="1:15" ht="12.75">
      <c r="A1265" s="14" t="s">
        <v>59</v>
      </c>
      <c r="B1265" s="13" t="s">
        <v>54</v>
      </c>
      <c r="D1265" s="14">
        <v>0.3863888888888889</v>
      </c>
      <c r="F1265" s="13">
        <v>95</v>
      </c>
      <c r="G1265" s="14">
        <v>0.004067251461988304</v>
      </c>
      <c r="I1265" s="14">
        <v>10.28534967363352</v>
      </c>
      <c r="J1265">
        <f t="shared" si="79"/>
        <v>0.9593694014723382</v>
      </c>
      <c r="K1265" s="22">
        <v>14.276330379052649</v>
      </c>
      <c r="N1265" s="15">
        <v>38636</v>
      </c>
      <c r="O1265" s="15">
        <v>38777</v>
      </c>
    </row>
    <row r="1266" spans="1:15" ht="12.75">
      <c r="A1266" s="14" t="s">
        <v>59</v>
      </c>
      <c r="B1266" s="13" t="s">
        <v>54</v>
      </c>
      <c r="D1266" s="14">
        <v>0.46722222222222226</v>
      </c>
      <c r="F1266" s="14">
        <v>95</v>
      </c>
      <c r="G1266" s="14">
        <v>0.004918128654970761</v>
      </c>
      <c r="I1266" s="14">
        <v>9.794508301905076</v>
      </c>
      <c r="J1266">
        <f t="shared" si="79"/>
        <v>3.024120794817074</v>
      </c>
      <c r="K1266" s="22">
        <v>45.00179754192074</v>
      </c>
      <c r="N1266" s="15">
        <v>38636</v>
      </c>
      <c r="O1266" s="15">
        <v>38777</v>
      </c>
    </row>
    <row r="1267" spans="1:15" ht="12.75">
      <c r="A1267" s="14" t="s">
        <v>59</v>
      </c>
      <c r="B1267" s="13" t="s">
        <v>54</v>
      </c>
      <c r="D1267" s="14">
        <v>0.6106743421052632</v>
      </c>
      <c r="F1267" s="13">
        <v>95</v>
      </c>
      <c r="G1267" s="14">
        <v>0.006428150969529086</v>
      </c>
      <c r="I1267" s="14">
        <v>6.2115599772659165</v>
      </c>
      <c r="J1267">
        <f t="shared" si="79"/>
        <v>2.905581047471744</v>
      </c>
      <c r="K1267" s="22">
        <v>43.23781320642476</v>
      </c>
      <c r="N1267" s="15">
        <v>38636</v>
      </c>
      <c r="O1267" s="15">
        <v>38777</v>
      </c>
    </row>
    <row r="1268" spans="1:15" ht="12.75">
      <c r="A1268" s="14" t="s">
        <v>59</v>
      </c>
      <c r="B1268" s="13" t="s">
        <v>54</v>
      </c>
      <c r="D1268" s="14">
        <v>0.4079411764705883</v>
      </c>
      <c r="F1268" s="14">
        <v>95</v>
      </c>
      <c r="G1268" s="14">
        <v>0.004294117647058824</v>
      </c>
      <c r="I1268" s="14">
        <v>7.908378793673275</v>
      </c>
      <c r="J1268">
        <f t="shared" si="79"/>
        <v>1.8107474555398577</v>
      </c>
      <c r="K1268" s="22">
        <v>26.94564665981931</v>
      </c>
      <c r="N1268" s="15">
        <v>38636</v>
      </c>
      <c r="O1268" s="15">
        <v>38777</v>
      </c>
    </row>
    <row r="1269" spans="1:15" ht="12.75">
      <c r="A1269" s="14" t="s">
        <v>59</v>
      </c>
      <c r="B1269" s="13" t="s">
        <v>54</v>
      </c>
      <c r="D1269" s="14">
        <v>0.34380341880341886</v>
      </c>
      <c r="F1269" s="13">
        <v>103</v>
      </c>
      <c r="G1269" s="14">
        <v>0.0033378972699361054</v>
      </c>
      <c r="I1269" s="14">
        <v>8.683838491580856</v>
      </c>
      <c r="J1269">
        <f t="shared" si="79"/>
        <v>0.9175716898126118</v>
      </c>
      <c r="K1269" s="22">
        <v>13.654340622211484</v>
      </c>
      <c r="N1269" s="15">
        <v>38636</v>
      </c>
      <c r="O1269" s="15">
        <v>38785</v>
      </c>
    </row>
    <row r="1270" spans="1:15" ht="12.75">
      <c r="A1270" s="14" t="s">
        <v>59</v>
      </c>
      <c r="B1270" s="13" t="s">
        <v>54</v>
      </c>
      <c r="D1270" s="14">
        <v>0.34452991452991455</v>
      </c>
      <c r="F1270" s="14">
        <v>103</v>
      </c>
      <c r="G1270" s="14">
        <v>0.0033449506265040246</v>
      </c>
      <c r="I1270" s="14">
        <v>8.324890798086658</v>
      </c>
      <c r="J1270">
        <f t="shared" si="79"/>
        <v>1.4488929192073177</v>
      </c>
      <c r="K1270" s="22">
        <v>21.560906535823175</v>
      </c>
      <c r="N1270" s="15">
        <v>38636</v>
      </c>
      <c r="O1270" s="15">
        <v>38785</v>
      </c>
    </row>
    <row r="1271" spans="1:15" ht="12.75">
      <c r="A1271" s="14" t="s">
        <v>59</v>
      </c>
      <c r="B1271" s="13" t="s">
        <v>54</v>
      </c>
      <c r="D1271" s="14">
        <v>0.4361431623931624</v>
      </c>
      <c r="F1271" s="13">
        <v>103</v>
      </c>
      <c r="G1271" s="14">
        <v>0.004234399634885072</v>
      </c>
      <c r="I1271" s="14">
        <v>10.62301110963437</v>
      </c>
      <c r="J1271">
        <f t="shared" si="79"/>
        <v>0.9593694014723382</v>
      </c>
      <c r="K1271" s="22">
        <v>14.276330379052649</v>
      </c>
      <c r="N1271" s="15">
        <v>38636</v>
      </c>
      <c r="O1271" s="15">
        <v>38785</v>
      </c>
    </row>
    <row r="1272" spans="1:15" ht="12.75">
      <c r="A1272" s="14" t="s">
        <v>59</v>
      </c>
      <c r="B1272" s="13" t="s">
        <v>54</v>
      </c>
      <c r="D1272" s="14">
        <v>0.5552472527472528</v>
      </c>
      <c r="F1272" s="14">
        <v>103</v>
      </c>
      <c r="G1272" s="14">
        <v>0.005390750026672358</v>
      </c>
      <c r="I1272" s="14">
        <v>9.531501286972292</v>
      </c>
      <c r="J1272">
        <f t="shared" si="79"/>
        <v>3.024120794817074</v>
      </c>
      <c r="K1272" s="22">
        <v>45.00179754192074</v>
      </c>
      <c r="N1272" s="15">
        <v>38636</v>
      </c>
      <c r="O1272" s="15">
        <v>38785</v>
      </c>
    </row>
    <row r="1273" spans="1:15" ht="12.75">
      <c r="A1273" s="14" t="s">
        <v>59</v>
      </c>
      <c r="B1273" s="13" t="s">
        <v>54</v>
      </c>
      <c r="D1273" s="14">
        <v>0.7139123931623933</v>
      </c>
      <c r="F1273" s="13">
        <v>103</v>
      </c>
      <c r="G1273" s="14">
        <v>0.006931188283130032</v>
      </c>
      <c r="I1273" s="14">
        <v>5.159089748586209</v>
      </c>
      <c r="J1273">
        <f t="shared" si="79"/>
        <v>2.905581047471744</v>
      </c>
      <c r="K1273" s="22">
        <v>43.23781320642476</v>
      </c>
      <c r="N1273" s="15">
        <v>38636</v>
      </c>
      <c r="O1273" s="15">
        <v>38785</v>
      </c>
    </row>
    <row r="1274" spans="1:15" ht="12.75">
      <c r="A1274" s="14" t="s">
        <v>59</v>
      </c>
      <c r="B1274" s="13" t="s">
        <v>54</v>
      </c>
      <c r="D1274" s="14">
        <v>0.46952777777777777</v>
      </c>
      <c r="F1274" s="14">
        <v>103</v>
      </c>
      <c r="G1274" s="14">
        <v>0.004558522114347357</v>
      </c>
      <c r="I1274" s="14">
        <v>5.922874535770769</v>
      </c>
      <c r="J1274">
        <f t="shared" si="79"/>
        <v>1.8107474555398577</v>
      </c>
      <c r="K1274" s="22">
        <v>26.94564665981931</v>
      </c>
      <c r="N1274" s="15">
        <v>38636</v>
      </c>
      <c r="O1274" s="15">
        <v>38785</v>
      </c>
    </row>
    <row r="1275" spans="1:15" ht="12.75">
      <c r="A1275" s="14" t="s">
        <v>59</v>
      </c>
      <c r="B1275" s="13" t="s">
        <v>54</v>
      </c>
      <c r="D1275" s="14">
        <v>0.3034111111111111</v>
      </c>
      <c r="F1275" s="13">
        <v>109</v>
      </c>
      <c r="G1275" s="14">
        <v>0.0027835881753312942</v>
      </c>
      <c r="I1275" s="14">
        <v>10.526657045974652</v>
      </c>
      <c r="J1275">
        <f t="shared" si="79"/>
        <v>0.9175716898126118</v>
      </c>
      <c r="K1275" s="22">
        <v>13.654340622211484</v>
      </c>
      <c r="N1275" s="15">
        <v>38636</v>
      </c>
      <c r="O1275" s="15">
        <v>38791</v>
      </c>
    </row>
    <row r="1276" spans="1:15" ht="12.75">
      <c r="A1276" s="14" t="s">
        <v>59</v>
      </c>
      <c r="B1276" s="13" t="s">
        <v>54</v>
      </c>
      <c r="D1276" s="14">
        <v>0.30649209486166007</v>
      </c>
      <c r="F1276" s="14">
        <v>109</v>
      </c>
      <c r="G1276" s="14">
        <v>0.0028118540812996336</v>
      </c>
      <c r="I1276" s="14">
        <v>11.329447123617774</v>
      </c>
      <c r="J1276">
        <f t="shared" si="79"/>
        <v>1.4488929192073177</v>
      </c>
      <c r="K1276" s="22">
        <v>21.560906535823175</v>
      </c>
      <c r="N1276" s="15">
        <v>38636</v>
      </c>
      <c r="O1276" s="15">
        <v>38791</v>
      </c>
    </row>
    <row r="1277" spans="1:15" ht="12.75">
      <c r="A1277" s="14" t="s">
        <v>59</v>
      </c>
      <c r="B1277" s="13" t="s">
        <v>54</v>
      </c>
      <c r="D1277" s="14">
        <v>0.384951690821256</v>
      </c>
      <c r="F1277" s="13">
        <v>109</v>
      </c>
      <c r="G1277" s="14">
        <v>0.003531666888268404</v>
      </c>
      <c r="I1277" s="14">
        <v>12.024186684374628</v>
      </c>
      <c r="J1277">
        <f t="shared" si="79"/>
        <v>0.9593694014723382</v>
      </c>
      <c r="K1277" s="22">
        <v>14.276330379052649</v>
      </c>
      <c r="N1277" s="15">
        <v>38636</v>
      </c>
      <c r="O1277" s="15">
        <v>38791</v>
      </c>
    </row>
    <row r="1278" spans="1:15" ht="12.75">
      <c r="A1278" s="14" t="s">
        <v>59</v>
      </c>
      <c r="B1278" s="13" t="s">
        <v>54</v>
      </c>
      <c r="D1278" s="14">
        <v>0.540268115942029</v>
      </c>
      <c r="F1278" s="14">
        <v>109</v>
      </c>
      <c r="G1278" s="14">
        <v>0.004956588219651642</v>
      </c>
      <c r="I1278" s="14">
        <v>11.02134369994613</v>
      </c>
      <c r="J1278">
        <f t="shared" si="79"/>
        <v>3.024120794817074</v>
      </c>
      <c r="K1278" s="22">
        <v>45.00179754192074</v>
      </c>
      <c r="N1278" s="15">
        <v>38636</v>
      </c>
      <c r="O1278" s="15">
        <v>38791</v>
      </c>
    </row>
    <row r="1279" spans="1:15" ht="12.75">
      <c r="A1279" s="14" t="s">
        <v>59</v>
      </c>
      <c r="B1279" s="13" t="s">
        <v>54</v>
      </c>
      <c r="D1279" s="14">
        <v>0.6929040404040404</v>
      </c>
      <c r="F1279" s="13">
        <v>109</v>
      </c>
      <c r="G1279" s="14">
        <v>0.00635691780187193</v>
      </c>
      <c r="I1279" s="14">
        <v>5.892945748238248</v>
      </c>
      <c r="J1279">
        <f t="shared" si="79"/>
        <v>2.905581047471744</v>
      </c>
      <c r="K1279" s="22">
        <v>43.23781320642476</v>
      </c>
      <c r="N1279" s="15">
        <v>38636</v>
      </c>
      <c r="O1279" s="15">
        <v>38791</v>
      </c>
    </row>
    <row r="1280" spans="1:15" ht="12.75">
      <c r="A1280" s="14" t="s">
        <v>59</v>
      </c>
      <c r="B1280" s="13" t="s">
        <v>54</v>
      </c>
      <c r="D1280" s="14">
        <v>0.43263175230566536</v>
      </c>
      <c r="F1280" s="14">
        <v>109</v>
      </c>
      <c r="G1280" s="14">
        <v>0.003969098645006104</v>
      </c>
      <c r="I1280" s="14">
        <v>8.948105031084447</v>
      </c>
      <c r="J1280">
        <f t="shared" si="79"/>
        <v>1.8107474555398577</v>
      </c>
      <c r="K1280" s="22">
        <v>26.94564665981931</v>
      </c>
      <c r="N1280" s="15">
        <v>38636</v>
      </c>
      <c r="O1280" s="15">
        <v>38791</v>
      </c>
    </row>
    <row r="1281" spans="1:15" ht="12.75">
      <c r="A1281" s="14" t="s">
        <v>59</v>
      </c>
      <c r="B1281" s="13" t="s">
        <v>54</v>
      </c>
      <c r="D1281" s="14">
        <v>0.31074236874236877</v>
      </c>
      <c r="F1281" s="13">
        <v>117</v>
      </c>
      <c r="G1281" s="14">
        <v>0.0026559176815587073</v>
      </c>
      <c r="I1281" s="14">
        <v>15.105924181013476</v>
      </c>
      <c r="J1281">
        <f t="shared" si="79"/>
        <v>0.9175716898126118</v>
      </c>
      <c r="K1281" s="22">
        <v>13.654340622211484</v>
      </c>
      <c r="N1281" s="15">
        <v>38636</v>
      </c>
      <c r="O1281" s="15">
        <v>38803</v>
      </c>
    </row>
    <row r="1282" spans="1:15" ht="12.75">
      <c r="A1282" s="14" t="s">
        <v>59</v>
      </c>
      <c r="B1282" s="13" t="s">
        <v>54</v>
      </c>
      <c r="D1282" s="14">
        <v>0.3114131406948744</v>
      </c>
      <c r="F1282" s="14">
        <v>117</v>
      </c>
      <c r="G1282" s="14">
        <v>0.002661650775169867</v>
      </c>
      <c r="I1282" s="14">
        <v>17.89759947533512</v>
      </c>
      <c r="J1282">
        <f t="shared" si="79"/>
        <v>1.4488929192073177</v>
      </c>
      <c r="K1282" s="22">
        <v>21.560906535823175</v>
      </c>
      <c r="N1282" s="15">
        <v>38636</v>
      </c>
      <c r="O1282" s="15">
        <v>38803</v>
      </c>
    </row>
    <row r="1283" spans="1:15" ht="12.75">
      <c r="A1283" s="14" t="s">
        <v>59</v>
      </c>
      <c r="B1283" s="13" t="s">
        <v>54</v>
      </c>
      <c r="D1283" s="14">
        <v>0.39791176470588246</v>
      </c>
      <c r="F1283" s="13">
        <v>117</v>
      </c>
      <c r="G1283" s="14">
        <v>0.0034009552538964314</v>
      </c>
      <c r="I1283" s="14">
        <v>14.682944105779619</v>
      </c>
      <c r="J1283">
        <f t="shared" si="79"/>
        <v>0.9593694014723382</v>
      </c>
      <c r="K1283" s="22">
        <v>14.276330379052649</v>
      </c>
      <c r="N1283" s="15">
        <v>38636</v>
      </c>
      <c r="O1283" s="15">
        <v>38803</v>
      </c>
    </row>
    <row r="1284" spans="1:15" ht="12.75">
      <c r="A1284" s="14" t="s">
        <v>59</v>
      </c>
      <c r="B1284" s="13" t="s">
        <v>54</v>
      </c>
      <c r="D1284" s="14">
        <v>0.6017777777777779</v>
      </c>
      <c r="F1284" s="14">
        <v>117</v>
      </c>
      <c r="G1284" s="14">
        <v>0.005143399810066477</v>
      </c>
      <c r="I1284" s="14">
        <v>9.866283809650604</v>
      </c>
      <c r="J1284">
        <f t="shared" si="79"/>
        <v>3.024120794817074</v>
      </c>
      <c r="K1284" s="22">
        <v>45.00179754192074</v>
      </c>
      <c r="N1284" s="15">
        <v>38636</v>
      </c>
      <c r="O1284" s="15">
        <v>38803</v>
      </c>
    </row>
    <row r="1285" spans="1:15" ht="12.75">
      <c r="A1285" s="14" t="s">
        <v>59</v>
      </c>
      <c r="B1285" s="13" t="s">
        <v>54</v>
      </c>
      <c r="D1285" s="14">
        <v>0.7497516339869281</v>
      </c>
      <c r="F1285" s="13">
        <v>117</v>
      </c>
      <c r="G1285" s="14">
        <v>0.006408133623819898</v>
      </c>
      <c r="I1285" s="14">
        <v>3.7750162337982345</v>
      </c>
      <c r="J1285">
        <f t="shared" si="79"/>
        <v>2.905581047471744</v>
      </c>
      <c r="K1285" s="22">
        <v>43.23781320642476</v>
      </c>
      <c r="N1285" s="15">
        <v>38636</v>
      </c>
      <c r="O1285" s="15">
        <v>38803</v>
      </c>
    </row>
    <row r="1286" spans="1:15" ht="12.75">
      <c r="A1286" s="14" t="s">
        <v>59</v>
      </c>
      <c r="B1286" s="13" t="s">
        <v>54</v>
      </c>
      <c r="D1286" s="14">
        <v>0.46563888888888894</v>
      </c>
      <c r="F1286" s="14">
        <v>117</v>
      </c>
      <c r="G1286" s="14">
        <v>0.003979819563152897</v>
      </c>
      <c r="I1286" s="14">
        <v>9.822732567989853</v>
      </c>
      <c r="J1286">
        <f t="shared" si="79"/>
        <v>1.8107474555398577</v>
      </c>
      <c r="K1286" s="22">
        <v>26.94564665981931</v>
      </c>
      <c r="N1286" s="15">
        <v>38636</v>
      </c>
      <c r="O1286" s="15">
        <v>38803</v>
      </c>
    </row>
    <row r="1287" spans="1:15" ht="12.75">
      <c r="A1287" s="14" t="s">
        <v>59</v>
      </c>
      <c r="B1287" s="13" t="s">
        <v>54</v>
      </c>
      <c r="D1287" s="14">
        <v>0.333</v>
      </c>
      <c r="F1287" s="13">
        <v>127</v>
      </c>
      <c r="G1287" s="14">
        <v>0.0026220472440944883</v>
      </c>
      <c r="I1287" s="14">
        <v>13.486201421780214</v>
      </c>
      <c r="J1287">
        <f t="shared" si="79"/>
        <v>0.9175716898126118</v>
      </c>
      <c r="K1287" s="22">
        <v>13.654340622211484</v>
      </c>
      <c r="N1287" s="15">
        <v>38636</v>
      </c>
      <c r="O1287" s="15">
        <v>38813</v>
      </c>
    </row>
    <row r="1288" spans="1:15" ht="12.75">
      <c r="A1288" s="14" t="s">
        <v>59</v>
      </c>
      <c r="B1288" s="13" t="s">
        <v>54</v>
      </c>
      <c r="D1288" s="14">
        <v>0.3395364665845215</v>
      </c>
      <c r="F1288" s="14">
        <v>127</v>
      </c>
      <c r="G1288" s="14">
        <v>0.0026735154849174925</v>
      </c>
      <c r="I1288" s="14">
        <v>18.17792005662478</v>
      </c>
      <c r="J1288">
        <f aca="true" t="shared" si="80" ref="J1288:J1351">K1288*60*1.12/1000</f>
        <v>1.4488929192073177</v>
      </c>
      <c r="K1288" s="22">
        <v>21.560906535823175</v>
      </c>
      <c r="N1288" s="15">
        <v>38636</v>
      </c>
      <c r="O1288" s="15">
        <v>38813</v>
      </c>
    </row>
    <row r="1289" spans="1:15" ht="12.75">
      <c r="A1289" s="14" t="s">
        <v>59</v>
      </c>
      <c r="B1289" s="13" t="s">
        <v>54</v>
      </c>
      <c r="D1289" s="14">
        <v>0.3898204264870932</v>
      </c>
      <c r="F1289" s="13">
        <v>127</v>
      </c>
      <c r="G1289" s="14">
        <v>0.003069452177063726</v>
      </c>
      <c r="I1289" s="14">
        <v>17.63411768536542</v>
      </c>
      <c r="J1289">
        <f t="shared" si="80"/>
        <v>0.9593694014723382</v>
      </c>
      <c r="K1289" s="22">
        <v>14.276330379052649</v>
      </c>
      <c r="N1289" s="15">
        <v>38636</v>
      </c>
      <c r="O1289" s="15">
        <v>38813</v>
      </c>
    </row>
    <row r="1290" spans="1:15" ht="12.75">
      <c r="A1290" s="14" t="s">
        <v>59</v>
      </c>
      <c r="B1290" s="13" t="s">
        <v>54</v>
      </c>
      <c r="D1290" s="14">
        <v>0.5473838383838383</v>
      </c>
      <c r="F1290" s="14">
        <v>127</v>
      </c>
      <c r="G1290" s="14">
        <v>0.00431010896365227</v>
      </c>
      <c r="I1290" s="14">
        <v>14.27327349874272</v>
      </c>
      <c r="J1290">
        <f t="shared" si="80"/>
        <v>3.024120794817074</v>
      </c>
      <c r="K1290" s="22">
        <v>45.00179754192074</v>
      </c>
      <c r="N1290" s="15">
        <v>38636</v>
      </c>
      <c r="O1290" s="15">
        <v>38813</v>
      </c>
    </row>
    <row r="1291" spans="1:15" ht="12.75">
      <c r="A1291" s="14" t="s">
        <v>59</v>
      </c>
      <c r="B1291" s="13" t="s">
        <v>54</v>
      </c>
      <c r="D1291" s="14">
        <v>0.7008535612535612</v>
      </c>
      <c r="F1291" s="13">
        <v>127</v>
      </c>
      <c r="G1291" s="14">
        <v>0.005518531978374498</v>
      </c>
      <c r="I1291" s="14">
        <v>7.691555916950371</v>
      </c>
      <c r="J1291">
        <f t="shared" si="80"/>
        <v>2.905581047471744</v>
      </c>
      <c r="K1291" s="22">
        <v>43.23781320642476</v>
      </c>
      <c r="N1291" s="15">
        <v>38636</v>
      </c>
      <c r="O1291" s="15">
        <v>38813</v>
      </c>
    </row>
    <row r="1292" spans="1:15" ht="12.75">
      <c r="A1292" s="14" t="s">
        <v>59</v>
      </c>
      <c r="B1292" s="13" t="s">
        <v>54</v>
      </c>
      <c r="D1292" s="14">
        <v>0.40316969696969696</v>
      </c>
      <c r="F1292" s="14">
        <v>127</v>
      </c>
      <c r="G1292" s="14">
        <v>0.00317456454306848</v>
      </c>
      <c r="I1292" s="14">
        <v>13.360788862514289</v>
      </c>
      <c r="J1292">
        <f t="shared" si="80"/>
        <v>1.8107474555398577</v>
      </c>
      <c r="K1292" s="22">
        <v>26.94564665981931</v>
      </c>
      <c r="N1292" s="15">
        <v>38636</v>
      </c>
      <c r="O1292" s="15">
        <v>38813</v>
      </c>
    </row>
    <row r="1293" spans="1:15" ht="12.75">
      <c r="A1293" s="14" t="s">
        <v>59</v>
      </c>
      <c r="B1293" s="13" t="s">
        <v>54</v>
      </c>
      <c r="D1293" s="14">
        <v>0.23981714396284828</v>
      </c>
      <c r="F1293" s="13">
        <v>67</v>
      </c>
      <c r="G1293" s="14">
        <v>0.003579360357654452</v>
      </c>
      <c r="I1293" s="14">
        <v>6.172142989671698</v>
      </c>
      <c r="J1293">
        <f t="shared" si="80"/>
        <v>1.2025662289559789</v>
      </c>
      <c r="K1293" s="22">
        <v>17.8953307880354</v>
      </c>
      <c r="N1293" s="15">
        <v>38636</v>
      </c>
      <c r="O1293" s="15">
        <v>38730</v>
      </c>
    </row>
    <row r="1294" spans="1:15" ht="12.75">
      <c r="A1294" s="14" t="s">
        <v>59</v>
      </c>
      <c r="B1294" s="13" t="s">
        <v>54</v>
      </c>
      <c r="D1294" s="14">
        <v>0.34265277777777775</v>
      </c>
      <c r="F1294" s="14">
        <v>67</v>
      </c>
      <c r="G1294" s="14">
        <v>0.005114220563847429</v>
      </c>
      <c r="I1294" s="14">
        <v>6.061905716756523</v>
      </c>
      <c r="J1294">
        <f t="shared" si="80"/>
        <v>1.4472899805249855</v>
      </c>
      <c r="K1294" s="22">
        <v>21.537053281621805</v>
      </c>
      <c r="N1294" s="15">
        <v>38636</v>
      </c>
      <c r="O1294" s="15">
        <v>38730</v>
      </c>
    </row>
    <row r="1295" spans="1:15" ht="12.75">
      <c r="A1295" s="14" t="s">
        <v>59</v>
      </c>
      <c r="B1295" s="13" t="s">
        <v>54</v>
      </c>
      <c r="D1295" s="14">
        <v>0.36960521708683475</v>
      </c>
      <c r="F1295" s="13">
        <v>67</v>
      </c>
      <c r="G1295" s="14">
        <v>0.005516495777415444</v>
      </c>
      <c r="I1295" s="14">
        <v>6.139107310896786</v>
      </c>
      <c r="J1295">
        <f t="shared" si="80"/>
        <v>2.197269437150506</v>
      </c>
      <c r="K1295" s="22">
        <v>32.697461862358715</v>
      </c>
      <c r="N1295" s="15">
        <v>38636</v>
      </c>
      <c r="O1295" s="15">
        <v>38730</v>
      </c>
    </row>
    <row r="1296" spans="1:15" ht="12.75">
      <c r="A1296" s="14" t="s">
        <v>59</v>
      </c>
      <c r="B1296" s="13" t="s">
        <v>54</v>
      </c>
      <c r="D1296" s="14">
        <v>0.37515386710239657</v>
      </c>
      <c r="F1296" s="14">
        <v>67</v>
      </c>
      <c r="G1296" s="14">
        <v>0.005599311449289501</v>
      </c>
      <c r="I1296" s="14">
        <v>9.815743078824328</v>
      </c>
      <c r="J1296">
        <f t="shared" si="80"/>
        <v>2.259201834034801</v>
      </c>
      <c r="K1296" s="22">
        <v>33.619074911232154</v>
      </c>
      <c r="N1296" s="15">
        <v>38636</v>
      </c>
      <c r="O1296" s="15">
        <v>38730</v>
      </c>
    </row>
    <row r="1297" spans="1:15" ht="12.75">
      <c r="A1297" s="14" t="s">
        <v>59</v>
      </c>
      <c r="B1297" s="13" t="s">
        <v>54</v>
      </c>
      <c r="D1297" s="14">
        <v>0.28644444444444445</v>
      </c>
      <c r="F1297" s="13">
        <v>67</v>
      </c>
      <c r="G1297" s="14">
        <v>0.004275290215588723</v>
      </c>
      <c r="I1297" s="14">
        <v>5.051022567716301</v>
      </c>
      <c r="J1297">
        <f t="shared" si="80"/>
        <v>1.4051793109309938</v>
      </c>
      <c r="K1297" s="22">
        <v>20.910406412663594</v>
      </c>
      <c r="N1297" s="15">
        <v>38636</v>
      </c>
      <c r="O1297" s="15">
        <v>38730</v>
      </c>
    </row>
    <row r="1298" spans="1:15" ht="12.75">
      <c r="A1298" s="14" t="s">
        <v>59</v>
      </c>
      <c r="B1298" s="13" t="s">
        <v>54</v>
      </c>
      <c r="D1298" s="14">
        <v>0.302015931372549</v>
      </c>
      <c r="F1298" s="14">
        <v>67</v>
      </c>
      <c r="G1298" s="14">
        <v>0.004507700468247</v>
      </c>
      <c r="I1298" s="14">
        <v>6.417037149444272</v>
      </c>
      <c r="J1298">
        <f t="shared" si="80"/>
        <v>1.4156862174449734</v>
      </c>
      <c r="K1298" s="22">
        <v>21.066759188169247</v>
      </c>
      <c r="N1298" s="15">
        <v>38636</v>
      </c>
      <c r="O1298" s="15">
        <v>38730</v>
      </c>
    </row>
    <row r="1299" spans="1:15" ht="12.75">
      <c r="A1299" s="14" t="s">
        <v>59</v>
      </c>
      <c r="B1299" s="13" t="s">
        <v>54</v>
      </c>
      <c r="D1299" s="14">
        <v>0.24944444444444447</v>
      </c>
      <c r="F1299" s="13">
        <v>77</v>
      </c>
      <c r="G1299" s="14">
        <v>0.0032395382395382396</v>
      </c>
      <c r="I1299" s="14">
        <v>7.7908805045366165</v>
      </c>
      <c r="J1299">
        <f t="shared" si="80"/>
        <v>1.2025662289559789</v>
      </c>
      <c r="K1299" s="22">
        <v>17.8953307880354</v>
      </c>
      <c r="N1299" s="15">
        <v>38636</v>
      </c>
      <c r="O1299" s="15">
        <v>38744</v>
      </c>
    </row>
    <row r="1300" spans="1:15" ht="12.75">
      <c r="A1300" s="14" t="s">
        <v>59</v>
      </c>
      <c r="B1300" s="13" t="s">
        <v>54</v>
      </c>
      <c r="D1300" s="14">
        <v>0.3696929824561403</v>
      </c>
      <c r="F1300" s="14">
        <v>77</v>
      </c>
      <c r="G1300" s="14">
        <v>0.004801207564365458</v>
      </c>
      <c r="I1300" s="14">
        <v>6.610951734391366</v>
      </c>
      <c r="J1300">
        <f t="shared" si="80"/>
        <v>1.4472899805249855</v>
      </c>
      <c r="K1300" s="22">
        <v>21.537053281621805</v>
      </c>
      <c r="N1300" s="15">
        <v>38636</v>
      </c>
      <c r="O1300" s="15">
        <v>38744</v>
      </c>
    </row>
    <row r="1301" spans="1:15" ht="12.75">
      <c r="A1301" s="14" t="s">
        <v>59</v>
      </c>
      <c r="B1301" s="13" t="s">
        <v>54</v>
      </c>
      <c r="D1301" s="14">
        <v>0.4030581355349157</v>
      </c>
      <c r="F1301" s="13">
        <v>77</v>
      </c>
      <c r="G1301" s="14">
        <v>0.005234521240713191</v>
      </c>
      <c r="I1301" s="14">
        <v>6.450631379162668</v>
      </c>
      <c r="J1301">
        <f t="shared" si="80"/>
        <v>2.197269437150506</v>
      </c>
      <c r="K1301" s="22">
        <v>32.697461862358715</v>
      </c>
      <c r="N1301" s="15">
        <v>38636</v>
      </c>
      <c r="O1301" s="15">
        <v>38744</v>
      </c>
    </row>
    <row r="1302" spans="1:15" ht="12.75">
      <c r="A1302" s="14" t="s">
        <v>59</v>
      </c>
      <c r="B1302" s="13" t="s">
        <v>54</v>
      </c>
      <c r="D1302" s="14">
        <v>0.41758333333333336</v>
      </c>
      <c r="F1302" s="14">
        <v>77</v>
      </c>
      <c r="G1302" s="14">
        <v>0.0054231601731601735</v>
      </c>
      <c r="I1302" s="14">
        <v>8.831866629032595</v>
      </c>
      <c r="J1302">
        <f t="shared" si="80"/>
        <v>2.259201834034801</v>
      </c>
      <c r="K1302" s="22">
        <v>33.619074911232154</v>
      </c>
      <c r="N1302" s="15">
        <v>38636</v>
      </c>
      <c r="O1302" s="15">
        <v>38744</v>
      </c>
    </row>
    <row r="1303" spans="1:15" ht="12.75">
      <c r="A1303" s="14" t="s">
        <v>59</v>
      </c>
      <c r="B1303" s="13" t="s">
        <v>54</v>
      </c>
      <c r="D1303" s="14">
        <v>0.2737254901960784</v>
      </c>
      <c r="F1303" s="13">
        <v>77</v>
      </c>
      <c r="G1303" s="14">
        <v>0.0035548764960529663</v>
      </c>
      <c r="I1303" s="14">
        <v>6.298419928055535</v>
      </c>
      <c r="J1303">
        <f t="shared" si="80"/>
        <v>1.4051793109309938</v>
      </c>
      <c r="K1303" s="22">
        <v>20.910406412663594</v>
      </c>
      <c r="N1303" s="15">
        <v>38636</v>
      </c>
      <c r="O1303" s="15">
        <v>38744</v>
      </c>
    </row>
    <row r="1304" spans="1:15" ht="12.75">
      <c r="A1304" s="14" t="s">
        <v>59</v>
      </c>
      <c r="B1304" s="13" t="s">
        <v>54</v>
      </c>
      <c r="D1304" s="14">
        <v>0.2902995642701525</v>
      </c>
      <c r="F1304" s="14">
        <v>77</v>
      </c>
      <c r="G1304" s="14">
        <v>0.003770124211300682</v>
      </c>
      <c r="I1304" s="14">
        <v>8.06199001342402</v>
      </c>
      <c r="J1304">
        <f t="shared" si="80"/>
        <v>1.4156862174449734</v>
      </c>
      <c r="K1304" s="22">
        <v>21.066759188169247</v>
      </c>
      <c r="N1304" s="15">
        <v>38636</v>
      </c>
      <c r="O1304" s="15">
        <v>38744</v>
      </c>
    </row>
    <row r="1305" spans="1:15" ht="12.75">
      <c r="A1305" s="14" t="s">
        <v>59</v>
      </c>
      <c r="B1305" s="13" t="s">
        <v>54</v>
      </c>
      <c r="D1305" s="14">
        <v>0.26037524366471737</v>
      </c>
      <c r="F1305" s="13">
        <v>85</v>
      </c>
      <c r="G1305" s="14">
        <v>0.003063238160761381</v>
      </c>
      <c r="I1305" s="14">
        <v>10.270969547029045</v>
      </c>
      <c r="J1305">
        <f t="shared" si="80"/>
        <v>1.2025662289559789</v>
      </c>
      <c r="K1305" s="22">
        <v>17.8953307880354</v>
      </c>
      <c r="N1305" s="15">
        <v>38636</v>
      </c>
      <c r="O1305" s="15">
        <v>38761</v>
      </c>
    </row>
    <row r="1306" spans="1:15" ht="12.75">
      <c r="A1306" s="14" t="s">
        <v>59</v>
      </c>
      <c r="B1306" s="13" t="s">
        <v>54</v>
      </c>
      <c r="D1306" s="14">
        <v>0.4078864235752781</v>
      </c>
      <c r="F1306" s="14">
        <v>85</v>
      </c>
      <c r="G1306" s="14">
        <v>0.004798663806767978</v>
      </c>
      <c r="I1306" s="14">
        <v>8.328562894362575</v>
      </c>
      <c r="J1306">
        <f t="shared" si="80"/>
        <v>1.4472899805249855</v>
      </c>
      <c r="K1306" s="22">
        <v>21.537053281621805</v>
      </c>
      <c r="N1306" s="15">
        <v>38636</v>
      </c>
      <c r="O1306" s="15">
        <v>38761</v>
      </c>
    </row>
    <row r="1307" spans="1:15" ht="12.75">
      <c r="A1307" s="14" t="s">
        <v>59</v>
      </c>
      <c r="B1307" s="13" t="s">
        <v>54</v>
      </c>
      <c r="D1307" s="14">
        <v>0.47213868003341686</v>
      </c>
      <c r="F1307" s="13">
        <v>85</v>
      </c>
      <c r="G1307" s="14">
        <v>0.005554572706275493</v>
      </c>
      <c r="I1307" s="14">
        <v>7.389270610612004</v>
      </c>
      <c r="J1307">
        <f t="shared" si="80"/>
        <v>2.197269437150506</v>
      </c>
      <c r="K1307" s="22">
        <v>32.697461862358715</v>
      </c>
      <c r="N1307" s="15">
        <v>38636</v>
      </c>
      <c r="O1307" s="15">
        <v>38761</v>
      </c>
    </row>
    <row r="1308" spans="1:15" ht="12.75">
      <c r="A1308" s="14" t="s">
        <v>59</v>
      </c>
      <c r="B1308" s="13" t="s">
        <v>54</v>
      </c>
      <c r="D1308" s="14">
        <v>0.47692647058823523</v>
      </c>
      <c r="F1308" s="14">
        <v>85</v>
      </c>
      <c r="G1308" s="14">
        <v>0.005610899653979238</v>
      </c>
      <c r="I1308" s="14">
        <v>10.87811057569065</v>
      </c>
      <c r="J1308">
        <f t="shared" si="80"/>
        <v>2.259201834034801</v>
      </c>
      <c r="K1308" s="22">
        <v>33.619074911232154</v>
      </c>
      <c r="N1308" s="15">
        <v>38636</v>
      </c>
      <c r="O1308" s="15">
        <v>38761</v>
      </c>
    </row>
    <row r="1309" spans="1:15" ht="12.75">
      <c r="A1309" s="14" t="s">
        <v>59</v>
      </c>
      <c r="B1309" s="13" t="s">
        <v>54</v>
      </c>
      <c r="D1309" s="14">
        <v>0.30016666666666664</v>
      </c>
      <c r="F1309" s="13">
        <v>85</v>
      </c>
      <c r="G1309" s="14">
        <v>0.0035313725490196076</v>
      </c>
      <c r="I1309" s="14">
        <v>7.512203809920133</v>
      </c>
      <c r="J1309">
        <f t="shared" si="80"/>
        <v>1.4051793109309938</v>
      </c>
      <c r="K1309" s="22">
        <v>20.910406412663594</v>
      </c>
      <c r="N1309" s="15">
        <v>38636</v>
      </c>
      <c r="O1309" s="15">
        <v>38761</v>
      </c>
    </row>
    <row r="1310" spans="1:15" ht="12.75">
      <c r="A1310" s="14" t="s">
        <v>59</v>
      </c>
      <c r="B1310" s="13" t="s">
        <v>54</v>
      </c>
      <c r="D1310" s="14">
        <v>0.3006683375104428</v>
      </c>
      <c r="F1310" s="14">
        <v>85</v>
      </c>
      <c r="G1310" s="14">
        <v>0.003537274558946386</v>
      </c>
      <c r="I1310" s="14">
        <v>7.8867812304291816</v>
      </c>
      <c r="J1310">
        <f t="shared" si="80"/>
        <v>1.4156862174449734</v>
      </c>
      <c r="K1310" s="22">
        <v>21.066759188169247</v>
      </c>
      <c r="N1310" s="15">
        <v>38636</v>
      </c>
      <c r="O1310" s="15">
        <v>38761</v>
      </c>
    </row>
    <row r="1311" spans="1:15" ht="12.75">
      <c r="A1311" s="14" t="s">
        <v>59</v>
      </c>
      <c r="B1311" s="13" t="s">
        <v>54</v>
      </c>
      <c r="D1311" s="14">
        <v>0.2679052287581699</v>
      </c>
      <c r="F1311" s="13">
        <v>95</v>
      </c>
      <c r="G1311" s="14">
        <v>0.0028200550395596834</v>
      </c>
      <c r="I1311" s="14">
        <v>10.570876705395843</v>
      </c>
      <c r="J1311">
        <f t="shared" si="80"/>
        <v>1.2025662289559789</v>
      </c>
      <c r="K1311" s="22">
        <v>17.8953307880354</v>
      </c>
      <c r="N1311" s="15">
        <v>38636</v>
      </c>
      <c r="O1311" s="15">
        <v>38777</v>
      </c>
    </row>
    <row r="1312" spans="1:15" ht="12.75">
      <c r="A1312" s="14" t="s">
        <v>59</v>
      </c>
      <c r="B1312" s="13" t="s">
        <v>54</v>
      </c>
      <c r="D1312" s="14">
        <v>0.4001137955182073</v>
      </c>
      <c r="F1312" s="14">
        <v>95</v>
      </c>
      <c r="G1312" s="14">
        <v>0.004211724163349551</v>
      </c>
      <c r="I1312" s="14">
        <v>8.223797685950993</v>
      </c>
      <c r="J1312">
        <f t="shared" si="80"/>
        <v>1.4472899805249855</v>
      </c>
      <c r="K1312" s="22">
        <v>21.537053281621805</v>
      </c>
      <c r="N1312" s="15">
        <v>38636</v>
      </c>
      <c r="O1312" s="15">
        <v>38777</v>
      </c>
    </row>
    <row r="1313" spans="1:15" ht="12.75">
      <c r="A1313" s="14" t="s">
        <v>59</v>
      </c>
      <c r="B1313" s="13" t="s">
        <v>54</v>
      </c>
      <c r="D1313" s="14">
        <v>0.4790092879256966</v>
      </c>
      <c r="F1313" s="13">
        <v>95</v>
      </c>
      <c r="G1313" s="14">
        <v>0.005042203030796806</v>
      </c>
      <c r="I1313" s="14">
        <v>9.32775848930582</v>
      </c>
      <c r="J1313">
        <f t="shared" si="80"/>
        <v>2.197269437150506</v>
      </c>
      <c r="K1313" s="22">
        <v>32.697461862358715</v>
      </c>
      <c r="N1313" s="15">
        <v>38636</v>
      </c>
      <c r="O1313" s="15">
        <v>38777</v>
      </c>
    </row>
    <row r="1314" spans="1:15" ht="12.75">
      <c r="A1314" s="14" t="s">
        <v>59</v>
      </c>
      <c r="B1314" s="13" t="s">
        <v>54</v>
      </c>
      <c r="D1314" s="14">
        <v>0.4858333333333333</v>
      </c>
      <c r="F1314" s="14">
        <v>95</v>
      </c>
      <c r="G1314" s="14">
        <v>0.005114035087719297</v>
      </c>
      <c r="I1314" s="14">
        <v>11.352388666650777</v>
      </c>
      <c r="J1314">
        <f t="shared" si="80"/>
        <v>2.259201834034801</v>
      </c>
      <c r="K1314" s="22">
        <v>33.619074911232154</v>
      </c>
      <c r="N1314" s="15">
        <v>38636</v>
      </c>
      <c r="O1314" s="15">
        <v>38777</v>
      </c>
    </row>
    <row r="1315" spans="1:15" ht="12.75">
      <c r="A1315" s="14" t="s">
        <v>59</v>
      </c>
      <c r="B1315" s="13" t="s">
        <v>54</v>
      </c>
      <c r="D1315" s="14">
        <v>0.27506740196078433</v>
      </c>
      <c r="F1315" s="13">
        <v>95</v>
      </c>
      <c r="G1315" s="14">
        <v>0.0028954463364293088</v>
      </c>
      <c r="I1315" s="14">
        <v>6.926234715537397</v>
      </c>
      <c r="J1315">
        <f t="shared" si="80"/>
        <v>1.4051793109309938</v>
      </c>
      <c r="K1315" s="22">
        <v>20.910406412663594</v>
      </c>
      <c r="N1315" s="15">
        <v>38636</v>
      </c>
      <c r="O1315" s="15">
        <v>38777</v>
      </c>
    </row>
    <row r="1316" spans="1:15" ht="12.75">
      <c r="A1316" s="14" t="s">
        <v>59</v>
      </c>
      <c r="B1316" s="13" t="s">
        <v>54</v>
      </c>
      <c r="D1316" s="14">
        <v>0.2829970760233918</v>
      </c>
      <c r="F1316" s="14">
        <v>95</v>
      </c>
      <c r="G1316" s="14">
        <v>0.002978916589719914</v>
      </c>
      <c r="I1316" s="14">
        <v>9.38759208610765</v>
      </c>
      <c r="J1316">
        <f t="shared" si="80"/>
        <v>1.4156862174449734</v>
      </c>
      <c r="K1316" s="22">
        <v>21.066759188169247</v>
      </c>
      <c r="N1316" s="15">
        <v>38636</v>
      </c>
      <c r="O1316" s="15">
        <v>38777</v>
      </c>
    </row>
    <row r="1317" spans="1:15" ht="12.75">
      <c r="A1317" s="14" t="s">
        <v>59</v>
      </c>
      <c r="B1317" s="13" t="s">
        <v>54</v>
      </c>
      <c r="D1317" s="14">
        <v>0.2901282051282051</v>
      </c>
      <c r="F1317" s="13">
        <v>103</v>
      </c>
      <c r="G1317" s="14">
        <v>0.002816778690565098</v>
      </c>
      <c r="I1317" s="14">
        <v>11.845379546436506</v>
      </c>
      <c r="J1317">
        <f t="shared" si="80"/>
        <v>1.2025662289559789</v>
      </c>
      <c r="K1317" s="22">
        <v>17.8953307880354</v>
      </c>
      <c r="N1317" s="15">
        <v>38636</v>
      </c>
      <c r="O1317" s="15">
        <v>38785</v>
      </c>
    </row>
    <row r="1318" spans="1:15" ht="12.75">
      <c r="A1318" s="14" t="s">
        <v>59</v>
      </c>
      <c r="B1318" s="13" t="s">
        <v>54</v>
      </c>
      <c r="D1318" s="14">
        <v>0.44459956709956705</v>
      </c>
      <c r="F1318" s="14">
        <v>103</v>
      </c>
      <c r="G1318" s="14">
        <v>0.0043165006514521076</v>
      </c>
      <c r="I1318" s="14">
        <v>7.48201279845788</v>
      </c>
      <c r="J1318">
        <f t="shared" si="80"/>
        <v>1.4472899805249855</v>
      </c>
      <c r="K1318" s="22">
        <v>21.537053281621805</v>
      </c>
      <c r="N1318" s="15">
        <v>38636</v>
      </c>
      <c r="O1318" s="15">
        <v>38785</v>
      </c>
    </row>
    <row r="1319" spans="1:15" ht="12.75">
      <c r="A1319" s="14" t="s">
        <v>59</v>
      </c>
      <c r="B1319" s="13" t="s">
        <v>54</v>
      </c>
      <c r="D1319" s="14">
        <v>0.5653739316239316</v>
      </c>
      <c r="F1319" s="13">
        <v>103</v>
      </c>
      <c r="G1319" s="14">
        <v>0.005489067297319724</v>
      </c>
      <c r="I1319" s="14">
        <v>8.828458563373825</v>
      </c>
      <c r="J1319">
        <f t="shared" si="80"/>
        <v>2.197269437150506</v>
      </c>
      <c r="K1319" s="22">
        <v>32.697461862358715</v>
      </c>
      <c r="N1319" s="15">
        <v>38636</v>
      </c>
      <c r="O1319" s="15">
        <v>38785</v>
      </c>
    </row>
    <row r="1320" spans="1:15" ht="12.75">
      <c r="A1320" s="14" t="s">
        <v>59</v>
      </c>
      <c r="B1320" s="13" t="s">
        <v>54</v>
      </c>
      <c r="D1320" s="14">
        <v>0.6087637362637364</v>
      </c>
      <c r="F1320" s="14">
        <v>103</v>
      </c>
      <c r="G1320" s="14">
        <v>0.00591032753654113</v>
      </c>
      <c r="I1320" s="14">
        <v>8.759151798019671</v>
      </c>
      <c r="J1320">
        <f t="shared" si="80"/>
        <v>2.259201834034801</v>
      </c>
      <c r="K1320" s="22">
        <v>33.619074911232154</v>
      </c>
      <c r="N1320" s="15">
        <v>38636</v>
      </c>
      <c r="O1320" s="15">
        <v>38785</v>
      </c>
    </row>
    <row r="1321" spans="1:15" ht="12.75">
      <c r="A1321" s="14" t="s">
        <v>59</v>
      </c>
      <c r="B1321" s="13" t="s">
        <v>54</v>
      </c>
      <c r="D1321" s="14">
        <v>0.30759157509157514</v>
      </c>
      <c r="F1321" s="13">
        <v>103</v>
      </c>
      <c r="G1321" s="14">
        <v>0.0029863259717628657</v>
      </c>
      <c r="I1321" s="14">
        <v>4.97410841062415</v>
      </c>
      <c r="J1321">
        <f t="shared" si="80"/>
        <v>1.4051793109309938</v>
      </c>
      <c r="K1321" s="22">
        <v>20.910406412663594</v>
      </c>
      <c r="N1321" s="15">
        <v>38636</v>
      </c>
      <c r="O1321" s="15">
        <v>38785</v>
      </c>
    </row>
    <row r="1322" spans="1:15" ht="12.75">
      <c r="A1322" s="14" t="s">
        <v>59</v>
      </c>
      <c r="B1322" s="13" t="s">
        <v>54</v>
      </c>
      <c r="D1322" s="14">
        <v>0.32084676434676435</v>
      </c>
      <c r="F1322" s="14">
        <v>103</v>
      </c>
      <c r="G1322" s="14">
        <v>0.003115017129580236</v>
      </c>
      <c r="I1322" s="14">
        <v>7.296562774710655</v>
      </c>
      <c r="J1322">
        <f t="shared" si="80"/>
        <v>1.4156862174449734</v>
      </c>
      <c r="K1322" s="22">
        <v>21.066759188169247</v>
      </c>
      <c r="N1322" s="15">
        <v>38636</v>
      </c>
      <c r="O1322" s="15">
        <v>38785</v>
      </c>
    </row>
    <row r="1323" spans="1:15" ht="12.75">
      <c r="A1323" s="14" t="s">
        <v>59</v>
      </c>
      <c r="B1323" s="13" t="s">
        <v>54</v>
      </c>
      <c r="D1323" s="14">
        <v>0.2808188405797101</v>
      </c>
      <c r="F1323" s="13">
        <v>109</v>
      </c>
      <c r="G1323" s="14">
        <v>0.0025763196383459643</v>
      </c>
      <c r="I1323" s="14">
        <v>14.072137275959058</v>
      </c>
      <c r="J1323">
        <f t="shared" si="80"/>
        <v>1.2025662289559789</v>
      </c>
      <c r="K1323" s="22">
        <v>17.8953307880354</v>
      </c>
      <c r="N1323" s="15">
        <v>38636</v>
      </c>
      <c r="O1323" s="15">
        <v>38791</v>
      </c>
    </row>
    <row r="1324" spans="1:15" ht="12.75">
      <c r="A1324" s="14" t="s">
        <v>59</v>
      </c>
      <c r="B1324" s="13" t="s">
        <v>54</v>
      </c>
      <c r="D1324" s="14">
        <v>0.40788556618819777</v>
      </c>
      <c r="F1324" s="14">
        <v>109</v>
      </c>
      <c r="G1324" s="14">
        <v>0.0037420694145706215</v>
      </c>
      <c r="I1324" s="14">
        <v>9.834655797166526</v>
      </c>
      <c r="J1324">
        <f t="shared" si="80"/>
        <v>1.4472899805249855</v>
      </c>
      <c r="K1324" s="22">
        <v>21.537053281621805</v>
      </c>
      <c r="N1324" s="15">
        <v>38636</v>
      </c>
      <c r="O1324" s="15">
        <v>38791</v>
      </c>
    </row>
    <row r="1325" spans="1:15" ht="12.75">
      <c r="A1325" s="14" t="s">
        <v>59</v>
      </c>
      <c r="B1325" s="13" t="s">
        <v>54</v>
      </c>
      <c r="D1325" s="14">
        <v>0.5224321371060502</v>
      </c>
      <c r="F1325" s="13">
        <v>109</v>
      </c>
      <c r="G1325" s="14">
        <v>0.004792955386294038</v>
      </c>
      <c r="I1325" s="14">
        <v>10.707505968033999</v>
      </c>
      <c r="J1325">
        <f t="shared" si="80"/>
        <v>2.197269437150506</v>
      </c>
      <c r="K1325" s="22">
        <v>32.697461862358715</v>
      </c>
      <c r="N1325" s="15">
        <v>38636</v>
      </c>
      <c r="O1325" s="15">
        <v>38791</v>
      </c>
    </row>
    <row r="1326" spans="1:15" ht="12.75">
      <c r="A1326" s="14" t="s">
        <v>59</v>
      </c>
      <c r="B1326" s="13" t="s">
        <v>54</v>
      </c>
      <c r="D1326" s="14">
        <v>0.5666428571428571</v>
      </c>
      <c r="F1326" s="14">
        <v>109</v>
      </c>
      <c r="G1326" s="14">
        <v>0.005198558322411533</v>
      </c>
      <c r="I1326" s="14">
        <v>10.819460565410509</v>
      </c>
      <c r="J1326">
        <f t="shared" si="80"/>
        <v>2.259201834034801</v>
      </c>
      <c r="K1326" s="22">
        <v>33.619074911232154</v>
      </c>
      <c r="N1326" s="15">
        <v>38636</v>
      </c>
      <c r="O1326" s="15">
        <v>38791</v>
      </c>
    </row>
    <row r="1327" spans="1:15" ht="12.75">
      <c r="A1327" s="14" t="s">
        <v>59</v>
      </c>
      <c r="B1327" s="13" t="s">
        <v>54</v>
      </c>
      <c r="D1327" s="14">
        <v>0.277914483177641</v>
      </c>
      <c r="F1327" s="13">
        <v>109</v>
      </c>
      <c r="G1327" s="14">
        <v>0.0025496741575930367</v>
      </c>
      <c r="I1327" s="14">
        <v>6.665264206084122</v>
      </c>
      <c r="J1327">
        <f t="shared" si="80"/>
        <v>1.4051793109309938</v>
      </c>
      <c r="K1327" s="22">
        <v>20.910406412663594</v>
      </c>
      <c r="N1327" s="15">
        <v>38636</v>
      </c>
      <c r="O1327" s="15">
        <v>38791</v>
      </c>
    </row>
    <row r="1328" spans="1:15" ht="12.75">
      <c r="A1328" s="14" t="s">
        <v>59</v>
      </c>
      <c r="B1328" s="13" t="s">
        <v>54</v>
      </c>
      <c r="D1328" s="14">
        <v>0.2812509881422925</v>
      </c>
      <c r="F1328" s="14">
        <v>109</v>
      </c>
      <c r="G1328" s="14">
        <v>0.0025802842948834176</v>
      </c>
      <c r="I1328" s="14">
        <v>8.629999945690427</v>
      </c>
      <c r="J1328">
        <f t="shared" si="80"/>
        <v>1.4156862174449734</v>
      </c>
      <c r="K1328" s="22">
        <v>21.066759188169247</v>
      </c>
      <c r="N1328" s="15">
        <v>38636</v>
      </c>
      <c r="O1328" s="15">
        <v>38791</v>
      </c>
    </row>
    <row r="1329" spans="1:15" ht="12.75">
      <c r="A1329" s="14" t="s">
        <v>59</v>
      </c>
      <c r="B1329" s="13" t="s">
        <v>54</v>
      </c>
      <c r="D1329" s="14">
        <v>0.22370085470085468</v>
      </c>
      <c r="F1329" s="13">
        <v>117</v>
      </c>
      <c r="G1329" s="14">
        <v>0.001911973117101322</v>
      </c>
      <c r="I1329" s="14">
        <v>17.919594013533253</v>
      </c>
      <c r="J1329">
        <f t="shared" si="80"/>
        <v>1.2025662289559789</v>
      </c>
      <c r="K1329" s="22">
        <v>17.8953307880354</v>
      </c>
      <c r="N1329" s="15">
        <v>38636</v>
      </c>
      <c r="O1329" s="15">
        <v>38803</v>
      </c>
    </row>
    <row r="1330" spans="1:15" ht="12.75">
      <c r="A1330" s="14" t="s">
        <v>59</v>
      </c>
      <c r="B1330" s="13" t="s">
        <v>54</v>
      </c>
      <c r="D1330" s="14">
        <v>0.4484285714285714</v>
      </c>
      <c r="F1330" s="14">
        <v>117</v>
      </c>
      <c r="G1330" s="14">
        <v>0.0038327228327228323</v>
      </c>
      <c r="I1330" s="14">
        <v>14.521104662163411</v>
      </c>
      <c r="J1330">
        <f t="shared" si="80"/>
        <v>1.4472899805249855</v>
      </c>
      <c r="K1330" s="22">
        <v>21.537053281621805</v>
      </c>
      <c r="N1330" s="15">
        <v>38636</v>
      </c>
      <c r="O1330" s="15">
        <v>38803</v>
      </c>
    </row>
    <row r="1331" spans="1:15" ht="12.75">
      <c r="A1331" s="14" t="s">
        <v>59</v>
      </c>
      <c r="B1331" s="13" t="s">
        <v>54</v>
      </c>
      <c r="D1331" s="14">
        <v>0.5568630952380953</v>
      </c>
      <c r="F1331" s="13">
        <v>117</v>
      </c>
      <c r="G1331" s="14">
        <v>0.004759513634513635</v>
      </c>
      <c r="I1331" s="14">
        <v>10.09892785096906</v>
      </c>
      <c r="J1331">
        <f t="shared" si="80"/>
        <v>2.197269437150506</v>
      </c>
      <c r="K1331" s="22">
        <v>32.697461862358715</v>
      </c>
      <c r="N1331" s="15">
        <v>38636</v>
      </c>
      <c r="O1331" s="15">
        <v>38803</v>
      </c>
    </row>
    <row r="1332" spans="1:15" ht="12.75">
      <c r="A1332" s="14" t="s">
        <v>59</v>
      </c>
      <c r="B1332" s="13" t="s">
        <v>54</v>
      </c>
      <c r="D1332" s="14">
        <v>0.6119870448179271</v>
      </c>
      <c r="F1332" s="14">
        <v>117</v>
      </c>
      <c r="G1332" s="14">
        <v>0.005230658502717325</v>
      </c>
      <c r="I1332" s="14">
        <v>13.775077691038987</v>
      </c>
      <c r="J1332">
        <f t="shared" si="80"/>
        <v>2.259201834034801</v>
      </c>
      <c r="K1332" s="22">
        <v>33.619074911232154</v>
      </c>
      <c r="N1332" s="15">
        <v>38636</v>
      </c>
      <c r="O1332" s="15">
        <v>38803</v>
      </c>
    </row>
    <row r="1333" spans="1:15" ht="12.75">
      <c r="A1333" s="14" t="s">
        <v>59</v>
      </c>
      <c r="B1333" s="13" t="s">
        <v>54</v>
      </c>
      <c r="D1333" s="14">
        <v>0.2834722222222222</v>
      </c>
      <c r="F1333" s="13">
        <v>117</v>
      </c>
      <c r="G1333" s="14">
        <v>0.0024228395061728393</v>
      </c>
      <c r="I1333" s="14">
        <v>15.258332967383618</v>
      </c>
      <c r="J1333">
        <f t="shared" si="80"/>
        <v>1.4051793109309938</v>
      </c>
      <c r="K1333" s="22">
        <v>20.910406412663594</v>
      </c>
      <c r="N1333" s="15">
        <v>38636</v>
      </c>
      <c r="O1333" s="15">
        <v>38803</v>
      </c>
    </row>
    <row r="1334" spans="1:15" ht="12.75">
      <c r="A1334" s="14" t="s">
        <v>59</v>
      </c>
      <c r="B1334" s="13" t="s">
        <v>54</v>
      </c>
      <c r="D1334" s="14">
        <v>0.2588888888888889</v>
      </c>
      <c r="F1334" s="14">
        <v>117</v>
      </c>
      <c r="G1334" s="14">
        <v>0.0022127255460588796</v>
      </c>
      <c r="I1334" s="14">
        <v>13.9075439620061</v>
      </c>
      <c r="J1334">
        <f t="shared" si="80"/>
        <v>1.4156862174449734</v>
      </c>
      <c r="K1334" s="22">
        <v>21.066759188169247</v>
      </c>
      <c r="N1334" s="15">
        <v>38636</v>
      </c>
      <c r="O1334" s="15">
        <v>38803</v>
      </c>
    </row>
    <row r="1335" spans="1:15" ht="12.75">
      <c r="A1335" s="14" t="s">
        <v>59</v>
      </c>
      <c r="B1335" s="13" t="s">
        <v>54</v>
      </c>
      <c r="D1335" s="14">
        <v>0.2358169934640523</v>
      </c>
      <c r="F1335" s="13">
        <v>127</v>
      </c>
      <c r="G1335" s="14">
        <v>0.0018568267201893882</v>
      </c>
      <c r="I1335" s="14">
        <v>21.5566671335678</v>
      </c>
      <c r="J1335">
        <f t="shared" si="80"/>
        <v>1.2025662289559789</v>
      </c>
      <c r="K1335" s="22">
        <v>17.8953307880354</v>
      </c>
      <c r="N1335" s="15">
        <v>38636</v>
      </c>
      <c r="O1335" s="15">
        <v>38813</v>
      </c>
    </row>
    <row r="1336" spans="1:15" ht="12.75">
      <c r="A1336" s="14" t="s">
        <v>59</v>
      </c>
      <c r="B1336" s="13" t="s">
        <v>54</v>
      </c>
      <c r="D1336" s="14">
        <v>0.45826156299840504</v>
      </c>
      <c r="F1336" s="14">
        <v>127</v>
      </c>
      <c r="G1336" s="14">
        <v>0.003608358763766969</v>
      </c>
      <c r="I1336" s="14">
        <v>14.517361462441295</v>
      </c>
      <c r="J1336">
        <f t="shared" si="80"/>
        <v>1.4472899805249855</v>
      </c>
      <c r="K1336" s="22">
        <v>21.537053281621805</v>
      </c>
      <c r="N1336" s="15">
        <v>38636</v>
      </c>
      <c r="O1336" s="15">
        <v>38813</v>
      </c>
    </row>
    <row r="1337" spans="1:15" ht="12.75">
      <c r="A1337" s="14" t="s">
        <v>59</v>
      </c>
      <c r="B1337" s="13" t="s">
        <v>54</v>
      </c>
      <c r="D1337" s="14">
        <v>0.5049323232323232</v>
      </c>
      <c r="F1337" s="13">
        <v>127</v>
      </c>
      <c r="G1337" s="14">
        <v>0.003975845064821442</v>
      </c>
      <c r="I1337" s="14">
        <v>12.204024572595221</v>
      </c>
      <c r="J1337">
        <f t="shared" si="80"/>
        <v>2.197269437150506</v>
      </c>
      <c r="K1337" s="22">
        <v>32.697461862358715</v>
      </c>
      <c r="N1337" s="15">
        <v>38636</v>
      </c>
      <c r="O1337" s="15">
        <v>38813</v>
      </c>
    </row>
    <row r="1338" spans="1:15" ht="12.75">
      <c r="A1338" s="14" t="s">
        <v>59</v>
      </c>
      <c r="B1338" s="13" t="s">
        <v>54</v>
      </c>
      <c r="D1338" s="14">
        <v>0.5091414141414142</v>
      </c>
      <c r="F1338" s="14">
        <v>127</v>
      </c>
      <c r="G1338" s="14">
        <v>0.004008987512924522</v>
      </c>
      <c r="I1338" s="14">
        <v>15.502705477168421</v>
      </c>
      <c r="J1338">
        <f t="shared" si="80"/>
        <v>2.259201834034801</v>
      </c>
      <c r="K1338" s="22">
        <v>33.619074911232154</v>
      </c>
      <c r="N1338" s="15">
        <v>38636</v>
      </c>
      <c r="O1338" s="15">
        <v>38813</v>
      </c>
    </row>
    <row r="1339" spans="1:15" ht="12.75">
      <c r="A1339" s="14" t="s">
        <v>59</v>
      </c>
      <c r="B1339" s="13" t="s">
        <v>54</v>
      </c>
      <c r="D1339" s="14">
        <v>0.34575757575757576</v>
      </c>
      <c r="F1339" s="13">
        <v>127</v>
      </c>
      <c r="G1339" s="14">
        <v>0.0027225005965163447</v>
      </c>
      <c r="I1339" s="14">
        <v>17.563695439425747</v>
      </c>
      <c r="J1339">
        <f t="shared" si="80"/>
        <v>1.4051793109309938</v>
      </c>
      <c r="K1339" s="22">
        <v>20.910406412663594</v>
      </c>
      <c r="N1339" s="15">
        <v>38636</v>
      </c>
      <c r="O1339" s="15">
        <v>38813</v>
      </c>
    </row>
    <row r="1340" spans="1:15" ht="12.75">
      <c r="A1340" s="14" t="s">
        <v>59</v>
      </c>
      <c r="B1340" s="13" t="s">
        <v>54</v>
      </c>
      <c r="D1340" s="14">
        <v>0.31819794584500466</v>
      </c>
      <c r="F1340" s="14">
        <v>127</v>
      </c>
      <c r="G1340" s="14">
        <v>0.0025054956365748397</v>
      </c>
      <c r="I1340" s="14">
        <v>18.037035113450244</v>
      </c>
      <c r="J1340">
        <f t="shared" si="80"/>
        <v>1.4156862174449734</v>
      </c>
      <c r="K1340" s="22">
        <v>21.066759188169247</v>
      </c>
      <c r="N1340" s="15">
        <v>38636</v>
      </c>
      <c r="O1340" s="15">
        <v>38813</v>
      </c>
    </row>
    <row r="1341" spans="1:15" ht="12.75">
      <c r="A1341" s="14" t="s">
        <v>59</v>
      </c>
      <c r="B1341" s="13" t="s">
        <v>55</v>
      </c>
      <c r="D1341" s="14">
        <v>0.4555513784461153</v>
      </c>
      <c r="F1341" s="13">
        <v>70</v>
      </c>
      <c r="G1341" s="14">
        <v>0.006507876834944504</v>
      </c>
      <c r="I1341" s="14">
        <v>4.912475835990445</v>
      </c>
      <c r="J1341">
        <f t="shared" si="80"/>
        <v>2.19441642396639</v>
      </c>
      <c r="K1341" s="17">
        <v>32.655006309023655</v>
      </c>
      <c r="N1341" s="15">
        <v>38640</v>
      </c>
      <c r="O1341" s="15">
        <v>38736</v>
      </c>
    </row>
    <row r="1342" spans="1:15" ht="12.75">
      <c r="A1342" s="14" t="s">
        <v>59</v>
      </c>
      <c r="B1342" s="13" t="s">
        <v>55</v>
      </c>
      <c r="D1342" s="14">
        <v>0.611608005521049</v>
      </c>
      <c r="F1342" s="14">
        <v>70</v>
      </c>
      <c r="G1342" s="14">
        <v>0.008737257221729272</v>
      </c>
      <c r="I1342" s="14">
        <v>6.264631310987288</v>
      </c>
      <c r="J1342">
        <f t="shared" si="80"/>
        <v>3.049607338474123</v>
      </c>
      <c r="K1342" s="17">
        <v>45.38106158443635</v>
      </c>
      <c r="N1342" s="15">
        <v>38640</v>
      </c>
      <c r="O1342" s="15">
        <v>38736</v>
      </c>
    </row>
    <row r="1343" spans="1:15" ht="12.75">
      <c r="A1343" s="14" t="s">
        <v>59</v>
      </c>
      <c r="B1343" s="13" t="s">
        <v>55</v>
      </c>
      <c r="D1343" s="14">
        <v>0.6954312865497077</v>
      </c>
      <c r="F1343" s="13">
        <v>70</v>
      </c>
      <c r="G1343" s="14">
        <v>0.009934732664995824</v>
      </c>
      <c r="I1343" s="14">
        <v>4.91374208203738</v>
      </c>
      <c r="J1343">
        <f t="shared" si="80"/>
        <v>2.8879793885559204</v>
      </c>
      <c r="K1343" s="17">
        <v>42.975883758272616</v>
      </c>
      <c r="N1343" s="15">
        <v>38640</v>
      </c>
      <c r="O1343" s="15">
        <v>38736</v>
      </c>
    </row>
    <row r="1344" spans="1:15" ht="12.75">
      <c r="A1344" s="14" t="s">
        <v>59</v>
      </c>
      <c r="B1344" s="13" t="s">
        <v>55</v>
      </c>
      <c r="D1344" s="14">
        <v>0.6879949874686716</v>
      </c>
      <c r="F1344" s="14">
        <v>70</v>
      </c>
      <c r="G1344" s="14">
        <v>0.009828499820981024</v>
      </c>
      <c r="I1344" s="14">
        <v>4.4119675659294435</v>
      </c>
      <c r="J1344">
        <f t="shared" si="80"/>
        <v>2.5768428003123143</v>
      </c>
      <c r="K1344" s="17">
        <v>38.34587500464753</v>
      </c>
      <c r="N1344" s="15">
        <v>38640</v>
      </c>
      <c r="O1344" s="15">
        <v>38736</v>
      </c>
    </row>
    <row r="1345" spans="1:15" ht="12.75">
      <c r="A1345" s="14" t="s">
        <v>59</v>
      </c>
      <c r="B1345" s="13" t="s">
        <v>55</v>
      </c>
      <c r="D1345" s="14">
        <v>0.7183293650793651</v>
      </c>
      <c r="F1345" s="13">
        <v>70</v>
      </c>
      <c r="G1345" s="14">
        <v>0.010261848072562358</v>
      </c>
      <c r="I1345" s="14">
        <v>4.821502576214022</v>
      </c>
      <c r="J1345">
        <f t="shared" si="80"/>
        <v>2.9343506734756097</v>
      </c>
      <c r="K1345" s="17">
        <v>43.665932641006094</v>
      </c>
      <c r="N1345" s="15">
        <v>38640</v>
      </c>
      <c r="O1345" s="15">
        <v>38736</v>
      </c>
    </row>
    <row r="1346" spans="1:15" ht="12.75">
      <c r="A1346" s="14" t="s">
        <v>59</v>
      </c>
      <c r="B1346" s="13" t="s">
        <v>55</v>
      </c>
      <c r="D1346" s="14">
        <v>0.5615522501906941</v>
      </c>
      <c r="F1346" s="14">
        <v>70</v>
      </c>
      <c r="G1346" s="14">
        <v>0.008022175002724202</v>
      </c>
      <c r="I1346" s="14">
        <v>5.773258936791824</v>
      </c>
      <c r="J1346">
        <f t="shared" si="80"/>
        <v>3.1260003078747776</v>
      </c>
      <c r="K1346" s="17">
        <v>46.51786172432705</v>
      </c>
      <c r="N1346" s="15">
        <v>38640</v>
      </c>
      <c r="O1346" s="15">
        <v>38736</v>
      </c>
    </row>
    <row r="1347" spans="1:15" ht="12.75">
      <c r="A1347" s="14" t="s">
        <v>59</v>
      </c>
      <c r="B1347" s="13" t="s">
        <v>55</v>
      </c>
      <c r="D1347" s="14">
        <v>0.6714105731225297</v>
      </c>
      <c r="F1347" s="13">
        <v>70</v>
      </c>
      <c r="G1347" s="14">
        <v>0.009591579616036138</v>
      </c>
      <c r="I1347" s="14">
        <v>3.5901464275685093</v>
      </c>
      <c r="J1347">
        <f t="shared" si="80"/>
        <v>2.1781900567370616</v>
      </c>
      <c r="K1347" s="17">
        <v>32.41354251096818</v>
      </c>
      <c r="N1347" s="15">
        <v>38640</v>
      </c>
      <c r="O1347" s="15">
        <v>38736</v>
      </c>
    </row>
    <row r="1348" spans="1:15" ht="12.75">
      <c r="A1348" s="14" t="s">
        <v>59</v>
      </c>
      <c r="B1348" s="13" t="s">
        <v>55</v>
      </c>
      <c r="D1348" s="14">
        <v>0.4166721132897604</v>
      </c>
      <c r="F1348" s="13">
        <v>83</v>
      </c>
      <c r="G1348" s="14">
        <v>0.005020145943250125</v>
      </c>
      <c r="I1348" s="14">
        <v>5.210004862114535</v>
      </c>
      <c r="J1348">
        <f t="shared" si="80"/>
        <v>2.19441642396639</v>
      </c>
      <c r="K1348" s="17">
        <v>32.655006309023655</v>
      </c>
      <c r="N1348" s="15">
        <v>38640</v>
      </c>
      <c r="O1348" s="15">
        <v>38758</v>
      </c>
    </row>
    <row r="1349" spans="1:15" ht="12.75">
      <c r="A1349" s="14" t="s">
        <v>59</v>
      </c>
      <c r="B1349" s="13" t="s">
        <v>55</v>
      </c>
      <c r="D1349" s="14">
        <v>0.5409513888888889</v>
      </c>
      <c r="F1349" s="14">
        <v>83</v>
      </c>
      <c r="G1349" s="14">
        <v>0.006517486613119144</v>
      </c>
      <c r="I1349" s="14">
        <v>6.1284416693208</v>
      </c>
      <c r="J1349">
        <f t="shared" si="80"/>
        <v>3.049607338474123</v>
      </c>
      <c r="K1349" s="17">
        <v>45.38106158443635</v>
      </c>
      <c r="N1349" s="15">
        <v>38640</v>
      </c>
      <c r="O1349" s="15">
        <v>38758</v>
      </c>
    </row>
    <row r="1350" spans="1:15" ht="12.75">
      <c r="A1350" s="14" t="s">
        <v>59</v>
      </c>
      <c r="B1350" s="13" t="s">
        <v>55</v>
      </c>
      <c r="D1350" s="14">
        <v>0.625625</v>
      </c>
      <c r="F1350" s="13">
        <v>83</v>
      </c>
      <c r="G1350" s="14">
        <v>0.007537650602409639</v>
      </c>
      <c r="I1350" s="14">
        <v>7.352447820994736</v>
      </c>
      <c r="J1350">
        <f t="shared" si="80"/>
        <v>2.8879793885559204</v>
      </c>
      <c r="K1350" s="17">
        <v>42.975883758272616</v>
      </c>
      <c r="N1350" s="15">
        <v>38640</v>
      </c>
      <c r="O1350" s="15">
        <v>38758</v>
      </c>
    </row>
    <row r="1351" spans="1:15" ht="12.75">
      <c r="A1351" s="14" t="s">
        <v>59</v>
      </c>
      <c r="B1351" s="13" t="s">
        <v>55</v>
      </c>
      <c r="D1351" s="14">
        <v>0.6194117647058823</v>
      </c>
      <c r="F1351" s="14">
        <v>83</v>
      </c>
      <c r="G1351" s="14">
        <v>0.007462792345854004</v>
      </c>
      <c r="I1351" s="14">
        <v>5.418496565384655</v>
      </c>
      <c r="J1351">
        <f t="shared" si="80"/>
        <v>2.5768428003123143</v>
      </c>
      <c r="K1351" s="17">
        <v>38.34587500464753</v>
      </c>
      <c r="N1351" s="15">
        <v>38640</v>
      </c>
      <c r="O1351" s="15">
        <v>38758</v>
      </c>
    </row>
    <row r="1352" spans="1:15" ht="12.75">
      <c r="A1352" s="14" t="s">
        <v>59</v>
      </c>
      <c r="B1352" s="13" t="s">
        <v>55</v>
      </c>
      <c r="D1352" s="14">
        <v>0.692219887955182</v>
      </c>
      <c r="F1352" s="13">
        <v>83</v>
      </c>
      <c r="G1352" s="14">
        <v>0.008339998650062434</v>
      </c>
      <c r="I1352" s="14">
        <v>4.573612363124875</v>
      </c>
      <c r="J1352">
        <f aca="true" t="shared" si="81" ref="J1352:J1415">K1352*60*1.12/1000</f>
        <v>2.9343506734756097</v>
      </c>
      <c r="K1352" s="17">
        <v>43.665932641006094</v>
      </c>
      <c r="N1352" s="15">
        <v>38640</v>
      </c>
      <c r="O1352" s="15">
        <v>38758</v>
      </c>
    </row>
    <row r="1353" spans="1:15" ht="12.75">
      <c r="A1353" s="14" t="s">
        <v>59</v>
      </c>
      <c r="B1353" s="13" t="s">
        <v>55</v>
      </c>
      <c r="D1353" s="14">
        <v>0.4966721132897603</v>
      </c>
      <c r="F1353" s="14">
        <v>83</v>
      </c>
      <c r="G1353" s="14">
        <v>0.005984001364936871</v>
      </c>
      <c r="I1353" s="14">
        <v>5.045532876684162</v>
      </c>
      <c r="J1353">
        <f t="shared" si="81"/>
        <v>3.1260003078747776</v>
      </c>
      <c r="K1353" s="17">
        <v>46.51786172432705</v>
      </c>
      <c r="N1353" s="15">
        <v>38640</v>
      </c>
      <c r="O1353" s="15">
        <v>38758</v>
      </c>
    </row>
    <row r="1354" spans="1:15" ht="12.75">
      <c r="A1354" s="14" t="s">
        <v>59</v>
      </c>
      <c r="B1354" s="13" t="s">
        <v>55</v>
      </c>
      <c r="D1354" s="14">
        <v>0.6152685185185186</v>
      </c>
      <c r="F1354" s="13">
        <v>83</v>
      </c>
      <c r="G1354" s="14">
        <v>0.007412873717090585</v>
      </c>
      <c r="I1354" s="14">
        <v>4.556221194475248</v>
      </c>
      <c r="J1354">
        <f t="shared" si="81"/>
        <v>2.1781900567370616</v>
      </c>
      <c r="K1354" s="17">
        <v>32.41354251096818</v>
      </c>
      <c r="N1354" s="15">
        <v>38640</v>
      </c>
      <c r="O1354" s="15">
        <v>38758</v>
      </c>
    </row>
    <row r="1355" spans="1:15" ht="12.75">
      <c r="A1355" s="14" t="s">
        <v>59</v>
      </c>
      <c r="B1355" s="13" t="s">
        <v>55</v>
      </c>
      <c r="D1355" s="14">
        <v>0.39467524509803925</v>
      </c>
      <c r="F1355" s="13">
        <v>87</v>
      </c>
      <c r="G1355" s="14">
        <v>0.004536497070092405</v>
      </c>
      <c r="I1355" s="14">
        <v>4.5052254916931735</v>
      </c>
      <c r="J1355">
        <f t="shared" si="81"/>
        <v>2.19441642396639</v>
      </c>
      <c r="K1355" s="17">
        <v>32.655006309023655</v>
      </c>
      <c r="N1355" s="15">
        <v>38640</v>
      </c>
      <c r="O1355" s="15">
        <v>38771</v>
      </c>
    </row>
    <row r="1356" spans="1:15" ht="12.75">
      <c r="A1356" s="14" t="s">
        <v>59</v>
      </c>
      <c r="B1356" s="13" t="s">
        <v>55</v>
      </c>
      <c r="D1356" s="14">
        <v>0.5197712418300653</v>
      </c>
      <c r="F1356" s="14">
        <v>87</v>
      </c>
      <c r="G1356" s="14">
        <v>0.00597438209000075</v>
      </c>
      <c r="I1356" s="14">
        <v>6.433720063576182</v>
      </c>
      <c r="J1356">
        <f t="shared" si="81"/>
        <v>3.049607338474123</v>
      </c>
      <c r="K1356" s="17">
        <v>45.38106158443635</v>
      </c>
      <c r="N1356" s="15">
        <v>38640</v>
      </c>
      <c r="O1356" s="15">
        <v>38771</v>
      </c>
    </row>
    <row r="1357" spans="1:15" ht="12.75">
      <c r="A1357" s="14" t="s">
        <v>59</v>
      </c>
      <c r="B1357" s="13" t="s">
        <v>55</v>
      </c>
      <c r="D1357" s="14">
        <v>0.6058104575163399</v>
      </c>
      <c r="F1357" s="13">
        <v>87</v>
      </c>
      <c r="G1357" s="14">
        <v>0.006963338592141838</v>
      </c>
      <c r="I1357" s="14">
        <v>6.234098278112089</v>
      </c>
      <c r="J1357">
        <f t="shared" si="81"/>
        <v>2.8879793885559204</v>
      </c>
      <c r="K1357" s="17">
        <v>42.975883758272616</v>
      </c>
      <c r="N1357" s="15">
        <v>38640</v>
      </c>
      <c r="O1357" s="15">
        <v>38771</v>
      </c>
    </row>
    <row r="1358" spans="1:15" ht="12.75">
      <c r="A1358" s="14" t="s">
        <v>59</v>
      </c>
      <c r="B1358" s="13" t="s">
        <v>55</v>
      </c>
      <c r="D1358" s="14">
        <v>0.5852567693744164</v>
      </c>
      <c r="F1358" s="14">
        <v>87</v>
      </c>
      <c r="G1358" s="14">
        <v>0.006727089303154211</v>
      </c>
      <c r="I1358" s="14">
        <v>5.940850304218955</v>
      </c>
      <c r="J1358">
        <f t="shared" si="81"/>
        <v>2.5768428003123143</v>
      </c>
      <c r="K1358" s="17">
        <v>38.34587500464753</v>
      </c>
      <c r="N1358" s="15">
        <v>38640</v>
      </c>
      <c r="O1358" s="15">
        <v>38771</v>
      </c>
    </row>
    <row r="1359" spans="1:15" ht="12.75">
      <c r="A1359" s="14" t="s">
        <v>59</v>
      </c>
      <c r="B1359" s="13" t="s">
        <v>55</v>
      </c>
      <c r="D1359" s="14">
        <v>0.6746666666666666</v>
      </c>
      <c r="F1359" s="13">
        <v>87</v>
      </c>
      <c r="G1359" s="14">
        <v>0.007754789272030651</v>
      </c>
      <c r="I1359" s="14">
        <v>4.462590854518982</v>
      </c>
      <c r="J1359">
        <f t="shared" si="81"/>
        <v>2.9343506734756097</v>
      </c>
      <c r="K1359" s="17">
        <v>43.665932641006094</v>
      </c>
      <c r="N1359" s="15">
        <v>38640</v>
      </c>
      <c r="O1359" s="15">
        <v>38771</v>
      </c>
    </row>
    <row r="1360" spans="1:15" ht="12.75">
      <c r="A1360" s="14" t="s">
        <v>59</v>
      </c>
      <c r="B1360" s="13" t="s">
        <v>55</v>
      </c>
      <c r="D1360" s="14">
        <v>0.495</v>
      </c>
      <c r="F1360" s="14">
        <v>87</v>
      </c>
      <c r="G1360" s="14">
        <v>0.005689655172413793</v>
      </c>
      <c r="I1360" s="14">
        <v>5.137875319609234</v>
      </c>
      <c r="J1360">
        <f t="shared" si="81"/>
        <v>3.1260003078747776</v>
      </c>
      <c r="K1360" s="17">
        <v>46.51786172432705</v>
      </c>
      <c r="N1360" s="15">
        <v>38640</v>
      </c>
      <c r="O1360" s="15">
        <v>38771</v>
      </c>
    </row>
    <row r="1361" spans="1:15" ht="12.75">
      <c r="A1361" s="14" t="s">
        <v>59</v>
      </c>
      <c r="B1361" s="13" t="s">
        <v>55</v>
      </c>
      <c r="D1361" s="14">
        <v>0.6002830502830503</v>
      </c>
      <c r="F1361" s="13">
        <v>87</v>
      </c>
      <c r="G1361" s="14">
        <v>0.006899805175667245</v>
      </c>
      <c r="I1361" s="14">
        <v>4.182577573840976</v>
      </c>
      <c r="J1361">
        <f t="shared" si="81"/>
        <v>2.1781900567370616</v>
      </c>
      <c r="K1361" s="17">
        <v>32.41354251096818</v>
      </c>
      <c r="N1361" s="15">
        <v>38640</v>
      </c>
      <c r="O1361" s="15">
        <v>38771</v>
      </c>
    </row>
    <row r="1362" spans="1:15" ht="12.75">
      <c r="A1362" s="14" t="s">
        <v>59</v>
      </c>
      <c r="B1362" s="13" t="s">
        <v>55</v>
      </c>
      <c r="D1362" s="14">
        <v>0.3568688725490196</v>
      </c>
      <c r="F1362" s="13">
        <v>98</v>
      </c>
      <c r="G1362" s="13">
        <v>0.0036415191076430574</v>
      </c>
      <c r="I1362" s="14">
        <v>4.820720712424322</v>
      </c>
      <c r="J1362">
        <f t="shared" si="81"/>
        <v>2.19441642396639</v>
      </c>
      <c r="K1362" s="17">
        <v>32.655006309023655</v>
      </c>
      <c r="N1362" s="15">
        <v>38640</v>
      </c>
      <c r="O1362" s="15">
        <v>38783</v>
      </c>
    </row>
    <row r="1363" spans="1:15" ht="12.75">
      <c r="A1363" s="14" t="s">
        <v>59</v>
      </c>
      <c r="B1363" s="13" t="s">
        <v>55</v>
      </c>
      <c r="D1363" s="14">
        <v>0.47730718954248363</v>
      </c>
      <c r="F1363" s="14">
        <v>98</v>
      </c>
      <c r="G1363" s="13">
        <v>0.004870481525943711</v>
      </c>
      <c r="I1363" s="14">
        <v>6.202875933344786</v>
      </c>
      <c r="J1363">
        <f t="shared" si="81"/>
        <v>3.049607338474123</v>
      </c>
      <c r="K1363" s="17">
        <v>45.38106158443635</v>
      </c>
      <c r="N1363" s="15">
        <v>38640</v>
      </c>
      <c r="O1363" s="15">
        <v>38783</v>
      </c>
    </row>
    <row r="1364" spans="1:15" ht="12.75">
      <c r="A1364" s="14" t="s">
        <v>59</v>
      </c>
      <c r="B1364" s="13" t="s">
        <v>55</v>
      </c>
      <c r="D1364" s="14">
        <v>0.5431092436974789</v>
      </c>
      <c r="F1364" s="13">
        <v>98</v>
      </c>
      <c r="G1364" s="13">
        <v>0.00554193105813754</v>
      </c>
      <c r="I1364" s="14">
        <v>7.696926395292611</v>
      </c>
      <c r="J1364">
        <f t="shared" si="81"/>
        <v>2.8879793885559204</v>
      </c>
      <c r="K1364" s="17">
        <v>42.975883758272616</v>
      </c>
      <c r="N1364" s="15">
        <v>38640</v>
      </c>
      <c r="O1364" s="15">
        <v>38783</v>
      </c>
    </row>
    <row r="1365" spans="1:15" ht="12.75">
      <c r="A1365" s="14" t="s">
        <v>59</v>
      </c>
      <c r="B1365" s="13" t="s">
        <v>55</v>
      </c>
      <c r="D1365" s="14">
        <v>0.5375763888888888</v>
      </c>
      <c r="F1365" s="14">
        <v>98</v>
      </c>
      <c r="G1365" s="13">
        <v>0.00548547335600907</v>
      </c>
      <c r="I1365" s="14">
        <v>5.563728494706452</v>
      </c>
      <c r="J1365">
        <f t="shared" si="81"/>
        <v>2.5768428003123143</v>
      </c>
      <c r="K1365" s="17">
        <v>38.34587500464753</v>
      </c>
      <c r="N1365" s="15">
        <v>38640</v>
      </c>
      <c r="O1365" s="15">
        <v>38783</v>
      </c>
    </row>
    <row r="1366" spans="1:15" ht="12.75">
      <c r="A1366" s="14" t="s">
        <v>59</v>
      </c>
      <c r="B1366" s="13" t="s">
        <v>55</v>
      </c>
      <c r="D1366" s="14">
        <v>0.619388888888889</v>
      </c>
      <c r="F1366" s="13">
        <v>98</v>
      </c>
      <c r="G1366" s="13">
        <v>0.0063202947845805</v>
      </c>
      <c r="I1366" s="14">
        <v>5.088260232977663</v>
      </c>
      <c r="J1366">
        <f t="shared" si="81"/>
        <v>2.9343506734756097</v>
      </c>
      <c r="K1366" s="17">
        <v>43.665932641006094</v>
      </c>
      <c r="N1366" s="15">
        <v>38640</v>
      </c>
      <c r="O1366" s="15">
        <v>38783</v>
      </c>
    </row>
    <row r="1367" spans="1:15" ht="12.75">
      <c r="A1367" s="14" t="s">
        <v>59</v>
      </c>
      <c r="B1367" s="13" t="s">
        <v>55</v>
      </c>
      <c r="D1367" s="14">
        <v>0.4232777777777777</v>
      </c>
      <c r="F1367" s="14">
        <v>98</v>
      </c>
      <c r="G1367" s="13">
        <v>0.004319160997732425</v>
      </c>
      <c r="I1367" s="14">
        <v>6.066766047115524</v>
      </c>
      <c r="J1367">
        <f t="shared" si="81"/>
        <v>3.1260003078747776</v>
      </c>
      <c r="K1367" s="17">
        <v>46.51786172432705</v>
      </c>
      <c r="N1367" s="15">
        <v>38640</v>
      </c>
      <c r="O1367" s="15">
        <v>38783</v>
      </c>
    </row>
    <row r="1368" spans="1:15" ht="12.75">
      <c r="A1368" s="14" t="s">
        <v>59</v>
      </c>
      <c r="B1368" s="13" t="s">
        <v>55</v>
      </c>
      <c r="D1368" s="14">
        <v>0.5259477124183007</v>
      </c>
      <c r="F1368" s="13">
        <v>98</v>
      </c>
      <c r="G1368" s="13">
        <v>0.005366813392023477</v>
      </c>
      <c r="I1368" s="14">
        <v>5.118419435879949</v>
      </c>
      <c r="J1368">
        <f t="shared" si="81"/>
        <v>2.1781900567370616</v>
      </c>
      <c r="K1368" s="17">
        <v>32.41354251096818</v>
      </c>
      <c r="N1368" s="15">
        <v>38640</v>
      </c>
      <c r="O1368" s="15">
        <v>38783</v>
      </c>
    </row>
    <row r="1369" spans="1:15" ht="12.75">
      <c r="A1369" s="14" t="s">
        <v>59</v>
      </c>
      <c r="B1369" s="13" t="s">
        <v>55</v>
      </c>
      <c r="D1369" s="14">
        <v>0.3407305068226121</v>
      </c>
      <c r="F1369" s="13">
        <v>105</v>
      </c>
      <c r="G1369" s="14">
        <v>0.0032450524459296387</v>
      </c>
      <c r="I1369" s="14">
        <v>5.526156103935691</v>
      </c>
      <c r="J1369">
        <f t="shared" si="81"/>
        <v>2.19441642396639</v>
      </c>
      <c r="K1369" s="17">
        <v>32.655006309023655</v>
      </c>
      <c r="N1369" s="15">
        <v>38640</v>
      </c>
      <c r="O1369" s="15">
        <v>38790</v>
      </c>
    </row>
    <row r="1370" spans="1:15" ht="12.75">
      <c r="A1370" s="14" t="s">
        <v>59</v>
      </c>
      <c r="B1370" s="13" t="s">
        <v>55</v>
      </c>
      <c r="D1370" s="14">
        <v>0.4848320802005013</v>
      </c>
      <c r="F1370" s="14">
        <v>105</v>
      </c>
      <c r="G1370" s="14">
        <v>0.004617448382861917</v>
      </c>
      <c r="I1370" s="14">
        <v>8.263245553263092</v>
      </c>
      <c r="J1370">
        <f t="shared" si="81"/>
        <v>3.049607338474123</v>
      </c>
      <c r="K1370" s="17">
        <v>45.38106158443635</v>
      </c>
      <c r="N1370" s="15">
        <v>38640</v>
      </c>
      <c r="O1370" s="15">
        <v>38790</v>
      </c>
    </row>
    <row r="1371" spans="1:15" ht="12.75">
      <c r="A1371" s="14" t="s">
        <v>59</v>
      </c>
      <c r="B1371" s="13" t="s">
        <v>55</v>
      </c>
      <c r="D1371" s="14">
        <v>0.5886855158730159</v>
      </c>
      <c r="F1371" s="13">
        <v>105</v>
      </c>
      <c r="G1371" s="14">
        <v>0.005606528722600151</v>
      </c>
      <c r="I1371" s="14">
        <v>8.195997338882748</v>
      </c>
      <c r="J1371">
        <f t="shared" si="81"/>
        <v>2.8879793885559204</v>
      </c>
      <c r="K1371" s="17">
        <v>42.975883758272616</v>
      </c>
      <c r="N1371" s="15">
        <v>38640</v>
      </c>
      <c r="O1371" s="15">
        <v>38790</v>
      </c>
    </row>
    <row r="1372" spans="1:15" ht="12.75">
      <c r="A1372" s="14" t="s">
        <v>59</v>
      </c>
      <c r="B1372" s="13" t="s">
        <v>55</v>
      </c>
      <c r="D1372" s="14">
        <v>0.574828738512949</v>
      </c>
      <c r="F1372" s="14">
        <v>105</v>
      </c>
      <c r="G1372" s="14">
        <v>0.005474559414409039</v>
      </c>
      <c r="I1372" s="14">
        <v>7.4544260192364575</v>
      </c>
      <c r="J1372">
        <f t="shared" si="81"/>
        <v>2.5768428003123143</v>
      </c>
      <c r="K1372" s="17">
        <v>38.34587500464753</v>
      </c>
      <c r="N1372" s="15">
        <v>38640</v>
      </c>
      <c r="O1372" s="15">
        <v>38790</v>
      </c>
    </row>
    <row r="1373" spans="1:15" ht="12.75">
      <c r="A1373" s="14" t="s">
        <v>59</v>
      </c>
      <c r="B1373" s="13" t="s">
        <v>55</v>
      </c>
      <c r="D1373" s="14">
        <v>0.6413766233766233</v>
      </c>
      <c r="F1373" s="13">
        <v>105</v>
      </c>
      <c r="G1373" s="14">
        <v>0.006108348794063079</v>
      </c>
      <c r="I1373" s="14">
        <v>5.61718104680628</v>
      </c>
      <c r="J1373">
        <f t="shared" si="81"/>
        <v>2.9343506734756097</v>
      </c>
      <c r="K1373" s="17">
        <v>43.665932641006094</v>
      </c>
      <c r="N1373" s="15">
        <v>38640</v>
      </c>
      <c r="O1373" s="15">
        <v>38790</v>
      </c>
    </row>
    <row r="1374" spans="1:15" ht="12.75">
      <c r="A1374" s="14" t="s">
        <v>59</v>
      </c>
      <c r="B1374" s="13" t="s">
        <v>55</v>
      </c>
      <c r="D1374" s="14">
        <v>0.4304545454545454</v>
      </c>
      <c r="F1374" s="14">
        <v>105</v>
      </c>
      <c r="G1374" s="14">
        <v>0.0040995670995670995</v>
      </c>
      <c r="I1374" s="14">
        <v>6.975867040271169</v>
      </c>
      <c r="J1374">
        <f t="shared" si="81"/>
        <v>3.1260003078747776</v>
      </c>
      <c r="K1374" s="17">
        <v>46.51786172432705</v>
      </c>
      <c r="N1374" s="15">
        <v>38640</v>
      </c>
      <c r="O1374" s="15">
        <v>38790</v>
      </c>
    </row>
    <row r="1375" spans="1:15" ht="12.75">
      <c r="A1375" s="14" t="s">
        <v>59</v>
      </c>
      <c r="B1375" s="13" t="s">
        <v>55</v>
      </c>
      <c r="D1375" s="14">
        <v>0.5277513227513227</v>
      </c>
      <c r="F1375" s="13">
        <v>105</v>
      </c>
      <c r="G1375" s="14">
        <v>0.005026203073822121</v>
      </c>
      <c r="I1375" s="14">
        <v>5.488449529027682</v>
      </c>
      <c r="J1375">
        <f t="shared" si="81"/>
        <v>2.1781900567370616</v>
      </c>
      <c r="K1375" s="17">
        <v>32.41354251096818</v>
      </c>
      <c r="N1375" s="15">
        <v>38640</v>
      </c>
      <c r="O1375" s="15">
        <v>38790</v>
      </c>
    </row>
    <row r="1376" spans="1:15" ht="12.75">
      <c r="A1376" s="14" t="s">
        <v>59</v>
      </c>
      <c r="B1376" s="13" t="s">
        <v>55</v>
      </c>
      <c r="D1376" s="14">
        <v>0.30121023965141613</v>
      </c>
      <c r="F1376" s="13">
        <v>115</v>
      </c>
      <c r="G1376" s="14">
        <v>0.0026192194752297053</v>
      </c>
      <c r="I1376" s="14">
        <v>9.841784506462076</v>
      </c>
      <c r="J1376">
        <f t="shared" si="81"/>
        <v>2.19441642396639</v>
      </c>
      <c r="K1376" s="17">
        <v>32.655006309023655</v>
      </c>
      <c r="N1376" s="15">
        <v>38640</v>
      </c>
      <c r="O1376" s="15">
        <v>38805</v>
      </c>
    </row>
    <row r="1377" spans="1:15" ht="12.75">
      <c r="A1377" s="14" t="s">
        <v>59</v>
      </c>
      <c r="B1377" s="13" t="s">
        <v>55</v>
      </c>
      <c r="D1377" s="14">
        <v>0.4279239766081872</v>
      </c>
      <c r="F1377" s="14">
        <v>115</v>
      </c>
      <c r="G1377" s="14">
        <v>0.0037210780574624975</v>
      </c>
      <c r="I1377" s="14">
        <v>14.070018898012535</v>
      </c>
      <c r="J1377">
        <f t="shared" si="81"/>
        <v>3.049607338474123</v>
      </c>
      <c r="K1377" s="17">
        <v>45.38106158443635</v>
      </c>
      <c r="N1377" s="15">
        <v>38640</v>
      </c>
      <c r="O1377" s="15">
        <v>38805</v>
      </c>
    </row>
    <row r="1378" spans="1:15" ht="12.75">
      <c r="A1378" s="14" t="s">
        <v>59</v>
      </c>
      <c r="B1378" s="13" t="s">
        <v>55</v>
      </c>
      <c r="D1378" s="14">
        <v>0.563443469785575</v>
      </c>
      <c r="F1378" s="13">
        <v>115</v>
      </c>
      <c r="G1378" s="14">
        <v>0.004899508432918044</v>
      </c>
      <c r="I1378" s="14">
        <v>12.458506265874135</v>
      </c>
      <c r="J1378">
        <f t="shared" si="81"/>
        <v>2.8879793885559204</v>
      </c>
      <c r="K1378" s="17">
        <v>42.975883758272616</v>
      </c>
      <c r="N1378" s="15">
        <v>38640</v>
      </c>
      <c r="O1378" s="15">
        <v>38805</v>
      </c>
    </row>
    <row r="1379" spans="1:15" ht="12.75">
      <c r="A1379" s="14" t="s">
        <v>59</v>
      </c>
      <c r="B1379" s="13" t="s">
        <v>55</v>
      </c>
      <c r="D1379" s="14">
        <v>0.5349841269841269</v>
      </c>
      <c r="F1379" s="14">
        <v>115</v>
      </c>
      <c r="G1379" s="14">
        <v>0.004652035886818495</v>
      </c>
      <c r="I1379" s="14">
        <v>11.59446383479412</v>
      </c>
      <c r="J1379">
        <f t="shared" si="81"/>
        <v>2.5768428003123143</v>
      </c>
      <c r="K1379" s="17">
        <v>38.34587500464753</v>
      </c>
      <c r="N1379" s="15">
        <v>38640</v>
      </c>
      <c r="O1379" s="15">
        <v>38805</v>
      </c>
    </row>
    <row r="1380" spans="1:15" ht="12.75">
      <c r="A1380" s="14" t="s">
        <v>59</v>
      </c>
      <c r="B1380" s="13" t="s">
        <v>55</v>
      </c>
      <c r="D1380" s="14">
        <v>0.6605180776014108</v>
      </c>
      <c r="F1380" s="13">
        <v>115</v>
      </c>
      <c r="G1380" s="14">
        <v>0.005743635457403572</v>
      </c>
      <c r="I1380" s="14">
        <v>6.412361273794613</v>
      </c>
      <c r="J1380">
        <f t="shared" si="81"/>
        <v>2.9343506734756097</v>
      </c>
      <c r="K1380" s="17">
        <v>43.665932641006094</v>
      </c>
      <c r="N1380" s="15">
        <v>38640</v>
      </c>
      <c r="O1380" s="15">
        <v>38805</v>
      </c>
    </row>
    <row r="1381" spans="1:15" ht="12.75">
      <c r="A1381" s="14" t="s">
        <v>59</v>
      </c>
      <c r="B1381" s="13" t="s">
        <v>55</v>
      </c>
      <c r="D1381" s="14">
        <v>0.3628631815044858</v>
      </c>
      <c r="F1381" s="14">
        <v>115</v>
      </c>
      <c r="G1381" s="14">
        <v>0.0031553320130824855</v>
      </c>
      <c r="I1381" s="14">
        <v>12.323037807015629</v>
      </c>
      <c r="J1381">
        <f t="shared" si="81"/>
        <v>3.1260003078747776</v>
      </c>
      <c r="K1381" s="17">
        <v>46.51786172432705</v>
      </c>
      <c r="N1381" s="15">
        <v>38640</v>
      </c>
      <c r="O1381" s="15">
        <v>38805</v>
      </c>
    </row>
    <row r="1382" spans="1:15" ht="12.75">
      <c r="A1382" s="14" t="s">
        <v>59</v>
      </c>
      <c r="B1382" s="13" t="s">
        <v>55</v>
      </c>
      <c r="D1382" s="14">
        <v>0.4954405643738977</v>
      </c>
      <c r="F1382" s="13">
        <v>115</v>
      </c>
      <c r="G1382" s="14">
        <v>0.004308178820642589</v>
      </c>
      <c r="I1382" s="14">
        <v>8.840478163491452</v>
      </c>
      <c r="J1382">
        <f t="shared" si="81"/>
        <v>2.1781900567370616</v>
      </c>
      <c r="K1382" s="17">
        <v>32.41354251096818</v>
      </c>
      <c r="N1382" s="15">
        <v>38640</v>
      </c>
      <c r="O1382" s="15">
        <v>38805</v>
      </c>
    </row>
    <row r="1383" spans="1:15" ht="12.75">
      <c r="A1383" s="14" t="s">
        <v>59</v>
      </c>
      <c r="B1383" s="13" t="s">
        <v>55</v>
      </c>
      <c r="D1383" s="14">
        <v>0.3619960834397616</v>
      </c>
      <c r="F1383" s="13">
        <v>124</v>
      </c>
      <c r="G1383" s="14">
        <v>0.0029193232535464643</v>
      </c>
      <c r="I1383" s="14">
        <v>11.47950556810619</v>
      </c>
      <c r="J1383">
        <f t="shared" si="81"/>
        <v>2.19441642396639</v>
      </c>
      <c r="K1383" s="17">
        <v>32.655006309023655</v>
      </c>
      <c r="N1383" s="15">
        <v>38640</v>
      </c>
      <c r="O1383" s="15">
        <v>38814</v>
      </c>
    </row>
    <row r="1384" spans="1:15" ht="12.75">
      <c r="A1384" s="14" t="s">
        <v>59</v>
      </c>
      <c r="B1384" s="13" t="s">
        <v>55</v>
      </c>
      <c r="D1384" s="14">
        <v>0.5006716747304982</v>
      </c>
      <c r="F1384" s="14">
        <v>124</v>
      </c>
      <c r="G1384" s="14">
        <v>0.0040376747962136954</v>
      </c>
      <c r="I1384" s="14">
        <v>11.226754599723906</v>
      </c>
      <c r="J1384">
        <f t="shared" si="81"/>
        <v>3.049607338474123</v>
      </c>
      <c r="K1384" s="17">
        <v>45.38106158443635</v>
      </c>
      <c r="N1384" s="15">
        <v>38640</v>
      </c>
      <c r="O1384" s="15">
        <v>38814</v>
      </c>
    </row>
    <row r="1385" spans="1:15" ht="12.75">
      <c r="A1385" s="14" t="s">
        <v>59</v>
      </c>
      <c r="B1385" s="13" t="s">
        <v>55</v>
      </c>
      <c r="D1385" s="14">
        <v>0.6473433763749403</v>
      </c>
      <c r="F1385" s="13">
        <v>124</v>
      </c>
      <c r="G1385" s="14">
        <v>0.005220511099797906</v>
      </c>
      <c r="I1385" s="14">
        <v>8.584440679486603</v>
      </c>
      <c r="J1385">
        <f t="shared" si="81"/>
        <v>2.8879793885559204</v>
      </c>
      <c r="K1385" s="17">
        <v>42.975883758272616</v>
      </c>
      <c r="N1385" s="15">
        <v>38640</v>
      </c>
      <c r="O1385" s="15">
        <v>38814</v>
      </c>
    </row>
    <row r="1386" spans="1:15" ht="12.75">
      <c r="A1386" s="14" t="s">
        <v>59</v>
      </c>
      <c r="B1386" s="13" t="s">
        <v>55</v>
      </c>
      <c r="D1386" s="14">
        <v>0.610087365591398</v>
      </c>
      <c r="F1386" s="14">
        <v>124</v>
      </c>
      <c r="G1386" s="14">
        <v>0.004920059399930629</v>
      </c>
      <c r="I1386" s="14">
        <v>10.317521270574288</v>
      </c>
      <c r="J1386">
        <f t="shared" si="81"/>
        <v>2.5768428003123143</v>
      </c>
      <c r="K1386" s="17">
        <v>38.34587500464753</v>
      </c>
      <c r="N1386" s="15">
        <v>38640</v>
      </c>
      <c r="O1386" s="15">
        <v>38814</v>
      </c>
    </row>
    <row r="1387" spans="1:15" ht="12.75">
      <c r="A1387" s="14" t="s">
        <v>59</v>
      </c>
      <c r="B1387" s="13" t="s">
        <v>55</v>
      </c>
      <c r="D1387" s="14">
        <v>0.7365366642412483</v>
      </c>
      <c r="F1387" s="13">
        <v>124</v>
      </c>
      <c r="G1387" s="14">
        <v>0.005939811808397164</v>
      </c>
      <c r="I1387" s="14">
        <v>6.433088372586291</v>
      </c>
      <c r="J1387">
        <f t="shared" si="81"/>
        <v>2.9343506734756097</v>
      </c>
      <c r="K1387" s="17">
        <v>43.665932641006094</v>
      </c>
      <c r="N1387" s="15">
        <v>38640</v>
      </c>
      <c r="O1387" s="15">
        <v>38814</v>
      </c>
    </row>
    <row r="1388" spans="1:15" ht="12.75">
      <c r="A1388" s="14" t="s">
        <v>59</v>
      </c>
      <c r="B1388" s="13" t="s">
        <v>55</v>
      </c>
      <c r="D1388" s="14">
        <v>0.3984612532443456</v>
      </c>
      <c r="F1388" s="14">
        <v>124</v>
      </c>
      <c r="G1388" s="14">
        <v>0.0032133972035834324</v>
      </c>
      <c r="I1388" s="14">
        <v>12.560207609758956</v>
      </c>
      <c r="J1388">
        <f t="shared" si="81"/>
        <v>3.1260003078747776</v>
      </c>
      <c r="K1388" s="17">
        <v>46.51786172432705</v>
      </c>
      <c r="N1388" s="15">
        <v>38640</v>
      </c>
      <c r="O1388" s="15">
        <v>38814</v>
      </c>
    </row>
    <row r="1389" spans="1:15" ht="12.75">
      <c r="A1389" s="14" t="s">
        <v>59</v>
      </c>
      <c r="B1389" s="13" t="s">
        <v>55</v>
      </c>
      <c r="D1389" s="14">
        <v>0.5228621125869702</v>
      </c>
      <c r="F1389" s="13">
        <v>124</v>
      </c>
      <c r="G1389" s="14">
        <v>0.004216629940217502</v>
      </c>
      <c r="I1389" s="14">
        <v>8.334384952724777</v>
      </c>
      <c r="J1389">
        <f t="shared" si="81"/>
        <v>2.1781900567370616</v>
      </c>
      <c r="K1389" s="17">
        <v>32.41354251096818</v>
      </c>
      <c r="N1389" s="15">
        <v>38640</v>
      </c>
      <c r="O1389" s="15">
        <v>38814</v>
      </c>
    </row>
    <row r="1390" spans="1:15" ht="12.75">
      <c r="A1390" s="14" t="s">
        <v>59</v>
      </c>
      <c r="B1390" s="13" t="s">
        <v>55</v>
      </c>
      <c r="D1390" s="14">
        <v>0.4084789636431785</v>
      </c>
      <c r="F1390" s="13">
        <v>152</v>
      </c>
      <c r="G1390" s="14">
        <v>0.002687361602915648</v>
      </c>
      <c r="I1390" s="14">
        <v>10.089413834590571</v>
      </c>
      <c r="J1390">
        <f t="shared" si="81"/>
        <v>2.19441642396639</v>
      </c>
      <c r="K1390" s="17">
        <v>32.655006309023655</v>
      </c>
      <c r="N1390" s="15">
        <v>38640</v>
      </c>
      <c r="O1390" s="15">
        <v>38842</v>
      </c>
    </row>
    <row r="1391" spans="1:15" ht="12.75">
      <c r="A1391" s="14" t="s">
        <v>59</v>
      </c>
      <c r="B1391" s="13" t="s">
        <v>55</v>
      </c>
      <c r="D1391" s="14">
        <v>0.47600331221198156</v>
      </c>
      <c r="F1391" s="14">
        <v>152</v>
      </c>
      <c r="G1391" s="14">
        <v>0.003131600738236721</v>
      </c>
      <c r="I1391" s="14">
        <v>7.665815260646396</v>
      </c>
      <c r="J1391">
        <f t="shared" si="81"/>
        <v>3.049607338474123</v>
      </c>
      <c r="K1391" s="17">
        <v>45.38106158443635</v>
      </c>
      <c r="N1391" s="15">
        <v>38640</v>
      </c>
      <c r="O1391" s="15">
        <v>38842</v>
      </c>
    </row>
    <row r="1392" spans="1:15" ht="12.75">
      <c r="A1392" s="14" t="s">
        <v>59</v>
      </c>
      <c r="B1392" s="13" t="s">
        <v>55</v>
      </c>
      <c r="D1392" s="14">
        <v>0.5484414548477048</v>
      </c>
      <c r="F1392" s="13">
        <v>152</v>
      </c>
      <c r="G1392" s="14">
        <v>0.003608167466103321</v>
      </c>
      <c r="I1392" s="14">
        <v>9.059387154703783</v>
      </c>
      <c r="J1392">
        <f t="shared" si="81"/>
        <v>2.8879793885559204</v>
      </c>
      <c r="K1392" s="17">
        <v>42.975883758272616</v>
      </c>
      <c r="N1392" s="15">
        <v>38640</v>
      </c>
      <c r="O1392" s="15">
        <v>38842</v>
      </c>
    </row>
    <row r="1393" spans="1:15" ht="12.75">
      <c r="A1393" s="14" t="s">
        <v>59</v>
      </c>
      <c r="B1393" s="13" t="s">
        <v>55</v>
      </c>
      <c r="D1393" s="14">
        <v>0.5398644697328908</v>
      </c>
      <c r="F1393" s="14">
        <v>152</v>
      </c>
      <c r="G1393" s="14">
        <v>0.003551739932453229</v>
      </c>
      <c r="I1393" s="14">
        <v>8.724551361870343</v>
      </c>
      <c r="J1393">
        <f t="shared" si="81"/>
        <v>2.5768428003123143</v>
      </c>
      <c r="K1393" s="17">
        <v>38.34587500464753</v>
      </c>
      <c r="N1393" s="15">
        <v>38640</v>
      </c>
      <c r="O1393" s="15">
        <v>38842</v>
      </c>
    </row>
    <row r="1394" spans="1:15" ht="12.75">
      <c r="A1394" s="14" t="s">
        <v>59</v>
      </c>
      <c r="B1394" s="13" t="s">
        <v>55</v>
      </c>
      <c r="D1394" s="14">
        <v>0.5644903294903296</v>
      </c>
      <c r="F1394" s="13">
        <v>152</v>
      </c>
      <c r="G1394" s="14">
        <v>0.003713752167699537</v>
      </c>
      <c r="I1394" s="14">
        <v>10.592696908948689</v>
      </c>
      <c r="J1394">
        <f t="shared" si="81"/>
        <v>2.9343506734756097</v>
      </c>
      <c r="K1394" s="17">
        <v>43.665932641006094</v>
      </c>
      <c r="N1394" s="15">
        <v>38640</v>
      </c>
      <c r="O1394" s="15">
        <v>38842</v>
      </c>
    </row>
    <row r="1395" spans="1:15" ht="12.75">
      <c r="A1395" s="14" t="s">
        <v>59</v>
      </c>
      <c r="B1395" s="13" t="s">
        <v>55</v>
      </c>
      <c r="D1395" s="14">
        <v>0.505483660130719</v>
      </c>
      <c r="F1395" s="14">
        <v>152</v>
      </c>
      <c r="G1395" s="14">
        <v>0.0033255503955968353</v>
      </c>
      <c r="I1395" s="14">
        <v>6.920335152205517</v>
      </c>
      <c r="J1395">
        <f t="shared" si="81"/>
        <v>3.1260003078747776</v>
      </c>
      <c r="K1395" s="17">
        <v>46.51786172432705</v>
      </c>
      <c r="N1395" s="15">
        <v>38640</v>
      </c>
      <c r="O1395" s="15">
        <v>38842</v>
      </c>
    </row>
    <row r="1396" spans="1:15" ht="12.75">
      <c r="A1396" s="14" t="s">
        <v>59</v>
      </c>
      <c r="B1396" s="13" t="s">
        <v>55</v>
      </c>
      <c r="D1396" s="14">
        <v>0.492707215007215</v>
      </c>
      <c r="F1396" s="13">
        <v>152</v>
      </c>
      <c r="G1396" s="14">
        <v>0.0032414948355737826</v>
      </c>
      <c r="I1396" s="14">
        <v>9.77527309442866</v>
      </c>
      <c r="J1396">
        <f t="shared" si="81"/>
        <v>2.1781900567370616</v>
      </c>
      <c r="K1396" s="17">
        <v>32.41354251096818</v>
      </c>
      <c r="N1396" s="15">
        <v>38640</v>
      </c>
      <c r="O1396" s="15">
        <v>38842</v>
      </c>
    </row>
    <row r="1397" spans="1:15" ht="12.75">
      <c r="A1397" s="14" t="s">
        <v>59</v>
      </c>
      <c r="B1397" s="13" t="s">
        <v>55</v>
      </c>
      <c r="D1397" s="14">
        <v>0.7024271284271283</v>
      </c>
      <c r="F1397" s="14">
        <v>70</v>
      </c>
      <c r="G1397" s="14">
        <v>0.010034673263244689</v>
      </c>
      <c r="I1397" s="14">
        <v>4.380084203025324</v>
      </c>
      <c r="J1397">
        <f t="shared" si="81"/>
        <v>1.6708608140541348</v>
      </c>
      <c r="K1397" s="17">
        <v>24.864000209138908</v>
      </c>
      <c r="N1397" s="15">
        <v>38640</v>
      </c>
      <c r="O1397" s="15">
        <v>38736</v>
      </c>
    </row>
    <row r="1398" spans="1:15" ht="12.75">
      <c r="A1398" s="14" t="s">
        <v>59</v>
      </c>
      <c r="B1398" s="13" t="s">
        <v>55</v>
      </c>
      <c r="D1398" s="14">
        <v>0.5911976911976913</v>
      </c>
      <c r="F1398" s="13">
        <v>70</v>
      </c>
      <c r="G1398" s="14">
        <v>0.008445681302824162</v>
      </c>
      <c r="I1398" s="14">
        <v>5.016403474051606</v>
      </c>
      <c r="J1398">
        <f t="shared" si="81"/>
        <v>2.2300613180175497</v>
      </c>
      <c r="K1398" s="17">
        <v>33.185436280023055</v>
      </c>
      <c r="N1398" s="15">
        <v>38640</v>
      </c>
      <c r="O1398" s="15">
        <v>38736</v>
      </c>
    </row>
    <row r="1399" spans="1:15" ht="12.75">
      <c r="A1399" s="14" t="s">
        <v>59</v>
      </c>
      <c r="B1399" s="13" t="s">
        <v>55</v>
      </c>
      <c r="D1399" s="14">
        <v>0.6949864612511671</v>
      </c>
      <c r="F1399" s="14">
        <v>70</v>
      </c>
      <c r="G1399" s="14">
        <v>0.009928378017873817</v>
      </c>
      <c r="I1399" s="14">
        <v>6.879324525021155</v>
      </c>
      <c r="J1399">
        <f t="shared" si="81"/>
        <v>2.353346734309935</v>
      </c>
      <c r="K1399" s="17">
        <v>35.02004068913593</v>
      </c>
      <c r="N1399" s="15">
        <v>38640</v>
      </c>
      <c r="O1399" s="15">
        <v>38736</v>
      </c>
    </row>
    <row r="1400" spans="1:15" ht="12.75">
      <c r="A1400" s="14" t="s">
        <v>59</v>
      </c>
      <c r="B1400" s="13" t="s">
        <v>55</v>
      </c>
      <c r="D1400" s="14">
        <v>0.7116518317853457</v>
      </c>
      <c r="F1400" s="13">
        <v>70</v>
      </c>
      <c r="G1400" s="14">
        <v>0.010166454739790654</v>
      </c>
      <c r="I1400" s="14">
        <v>3.7210412052716895</v>
      </c>
      <c r="J1400">
        <f t="shared" si="81"/>
        <v>0.5205450690883404</v>
      </c>
      <c r="K1400" s="17">
        <v>7.746206385243159</v>
      </c>
      <c r="N1400" s="15">
        <v>38640</v>
      </c>
      <c r="O1400" s="15">
        <v>38736</v>
      </c>
    </row>
    <row r="1401" spans="1:15" ht="12.75">
      <c r="A1401" s="14" t="s">
        <v>59</v>
      </c>
      <c r="B1401" s="13" t="s">
        <v>55</v>
      </c>
      <c r="D1401" s="14">
        <v>0.5130555555555555</v>
      </c>
      <c r="F1401" s="14">
        <v>70</v>
      </c>
      <c r="G1401" s="14">
        <v>0.007329365079365079</v>
      </c>
      <c r="I1401" s="14">
        <v>7.108059297386769</v>
      </c>
      <c r="J1401">
        <f t="shared" si="81"/>
        <v>2.021140895099644</v>
      </c>
      <c r="K1401" s="17">
        <v>30.07650141517327</v>
      </c>
      <c r="N1401" s="15">
        <v>38640</v>
      </c>
      <c r="O1401" s="15">
        <v>38736</v>
      </c>
    </row>
    <row r="1402" spans="1:15" ht="12.75">
      <c r="A1402" s="14" t="s">
        <v>59</v>
      </c>
      <c r="B1402" s="13" t="s">
        <v>55</v>
      </c>
      <c r="D1402" s="14">
        <v>0.5991230158730159</v>
      </c>
      <c r="F1402" s="13">
        <v>70</v>
      </c>
      <c r="G1402" s="14">
        <v>0.00855890022675737</v>
      </c>
      <c r="I1402" s="14">
        <v>5.867643902767088</v>
      </c>
      <c r="J1402">
        <f t="shared" si="81"/>
        <v>2.9188099681142186</v>
      </c>
      <c r="K1402" s="17">
        <v>43.434672144556814</v>
      </c>
      <c r="N1402" s="15">
        <v>38640</v>
      </c>
      <c r="O1402" s="15">
        <v>38736</v>
      </c>
    </row>
    <row r="1403" spans="1:15" ht="12.75">
      <c r="A1403" s="14" t="s">
        <v>59</v>
      </c>
      <c r="B1403" s="13" t="s">
        <v>55</v>
      </c>
      <c r="D1403" s="14">
        <v>0.6274220272904483</v>
      </c>
      <c r="F1403" s="14">
        <v>70</v>
      </c>
      <c r="G1403" s="14">
        <v>0.008963171818434975</v>
      </c>
      <c r="I1403" s="14">
        <v>5.028519691634147</v>
      </c>
      <c r="J1403">
        <f t="shared" si="81"/>
        <v>3.315867992333433</v>
      </c>
      <c r="K1403" s="17">
        <v>49.343273695437986</v>
      </c>
      <c r="N1403" s="15">
        <v>38640</v>
      </c>
      <c r="O1403" s="15">
        <v>38736</v>
      </c>
    </row>
    <row r="1404" spans="1:15" ht="12.75">
      <c r="A1404" s="14" t="s">
        <v>59</v>
      </c>
      <c r="B1404" s="13" t="s">
        <v>55</v>
      </c>
      <c r="D1404" s="14">
        <v>0.6907675653594771</v>
      </c>
      <c r="F1404" s="14">
        <v>83</v>
      </c>
      <c r="G1404" s="14">
        <v>0.00832250078746358</v>
      </c>
      <c r="I1404" s="14">
        <v>3.816333500661315</v>
      </c>
      <c r="J1404">
        <f t="shared" si="81"/>
        <v>1.6708608140541348</v>
      </c>
      <c r="K1404" s="17">
        <v>24.864000209138908</v>
      </c>
      <c r="N1404" s="15">
        <v>38640</v>
      </c>
      <c r="O1404" s="15">
        <v>38758</v>
      </c>
    </row>
    <row r="1405" spans="1:15" ht="12.75">
      <c r="A1405" s="14" t="s">
        <v>59</v>
      </c>
      <c r="B1405" s="13" t="s">
        <v>55</v>
      </c>
      <c r="D1405" s="14">
        <v>0.5748888888888889</v>
      </c>
      <c r="F1405" s="13">
        <v>83</v>
      </c>
      <c r="G1405" s="14">
        <v>0.006926372155287818</v>
      </c>
      <c r="I1405" s="14">
        <v>4.099137196687344</v>
      </c>
      <c r="J1405">
        <f t="shared" si="81"/>
        <v>2.2300613180175497</v>
      </c>
      <c r="K1405" s="17">
        <v>33.185436280023055</v>
      </c>
      <c r="N1405" s="15">
        <v>38640</v>
      </c>
      <c r="O1405" s="15">
        <v>38758</v>
      </c>
    </row>
    <row r="1406" spans="1:15" ht="12.75">
      <c r="A1406" s="14" t="s">
        <v>59</v>
      </c>
      <c r="B1406" s="13" t="s">
        <v>55</v>
      </c>
      <c r="D1406" s="14">
        <v>0.7225625000000001</v>
      </c>
      <c r="F1406" s="14">
        <v>83</v>
      </c>
      <c r="G1406" s="14">
        <v>0.008705572289156627</v>
      </c>
      <c r="I1406" s="14">
        <v>5.0047665842974824</v>
      </c>
      <c r="J1406">
        <f t="shared" si="81"/>
        <v>2.353346734309935</v>
      </c>
      <c r="K1406" s="17">
        <v>35.02004068913593</v>
      </c>
      <c r="N1406" s="15">
        <v>38640</v>
      </c>
      <c r="O1406" s="15">
        <v>38758</v>
      </c>
    </row>
    <row r="1407" spans="1:15" ht="12.75">
      <c r="A1407" s="14" t="s">
        <v>59</v>
      </c>
      <c r="B1407" s="13" t="s">
        <v>55</v>
      </c>
      <c r="D1407" s="14">
        <v>0.7463905228758169</v>
      </c>
      <c r="F1407" s="13">
        <v>83</v>
      </c>
      <c r="G1407" s="14">
        <v>0.008992656902118276</v>
      </c>
      <c r="I1407" s="14">
        <v>3.716658294898561</v>
      </c>
      <c r="J1407">
        <f t="shared" si="81"/>
        <v>0.5205450690883404</v>
      </c>
      <c r="K1407" s="17">
        <v>7.746206385243159</v>
      </c>
      <c r="N1407" s="15">
        <v>38640</v>
      </c>
      <c r="O1407" s="15">
        <v>38758</v>
      </c>
    </row>
    <row r="1408" spans="1:15" ht="12.75">
      <c r="A1408" s="14" t="s">
        <v>59</v>
      </c>
      <c r="B1408" s="13" t="s">
        <v>55</v>
      </c>
      <c r="D1408" s="14">
        <v>0.4983517156862745</v>
      </c>
      <c r="F1408" s="14">
        <v>83</v>
      </c>
      <c r="G1408" s="14">
        <v>0.00600423753838885</v>
      </c>
      <c r="I1408" s="14">
        <v>7.00961042760004</v>
      </c>
      <c r="J1408">
        <f t="shared" si="81"/>
        <v>2.021140895099644</v>
      </c>
      <c r="K1408" s="17">
        <v>30.07650141517327</v>
      </c>
      <c r="N1408" s="15">
        <v>38640</v>
      </c>
      <c r="O1408" s="15">
        <v>38758</v>
      </c>
    </row>
    <row r="1409" spans="1:15" ht="12.75">
      <c r="A1409" s="14" t="s">
        <v>59</v>
      </c>
      <c r="B1409" s="13" t="s">
        <v>55</v>
      </c>
      <c r="D1409" s="14">
        <v>0.5789236111111111</v>
      </c>
      <c r="F1409" s="13">
        <v>83</v>
      </c>
      <c r="G1409" s="14">
        <v>0.0069749832663989295</v>
      </c>
      <c r="I1409" s="14">
        <v>5.944679151978953</v>
      </c>
      <c r="J1409">
        <f t="shared" si="81"/>
        <v>2.9188099681142186</v>
      </c>
      <c r="K1409" s="17">
        <v>43.434672144556814</v>
      </c>
      <c r="N1409" s="15">
        <v>38640</v>
      </c>
      <c r="O1409" s="15">
        <v>38758</v>
      </c>
    </row>
    <row r="1410" spans="1:15" ht="12.75">
      <c r="A1410" s="14" t="s">
        <v>59</v>
      </c>
      <c r="B1410" s="13" t="s">
        <v>55</v>
      </c>
      <c r="D1410" s="14">
        <v>0.6311985294117647</v>
      </c>
      <c r="F1410" s="14">
        <v>83</v>
      </c>
      <c r="G1410" s="14">
        <v>0.007604801559177888</v>
      </c>
      <c r="I1410" s="14">
        <v>5.033220350048855</v>
      </c>
      <c r="J1410">
        <f t="shared" si="81"/>
        <v>3.315867992333433</v>
      </c>
      <c r="K1410" s="17">
        <v>49.343273695437986</v>
      </c>
      <c r="N1410" s="15">
        <v>38640</v>
      </c>
      <c r="O1410" s="15">
        <v>38758</v>
      </c>
    </row>
    <row r="1411" spans="1:15" ht="12.75">
      <c r="A1411" s="14" t="s">
        <v>59</v>
      </c>
      <c r="B1411" s="13" t="s">
        <v>55</v>
      </c>
      <c r="D1411" s="14">
        <v>0.6675335397316822</v>
      </c>
      <c r="F1411" s="14">
        <v>87</v>
      </c>
      <c r="G1411" s="14">
        <v>0.007672799307260714</v>
      </c>
      <c r="I1411" s="14">
        <v>5.288198348496382</v>
      </c>
      <c r="J1411">
        <f t="shared" si="81"/>
        <v>1.6708608140541348</v>
      </c>
      <c r="K1411" s="17">
        <v>24.864000209138908</v>
      </c>
      <c r="N1411" s="15">
        <v>38640</v>
      </c>
      <c r="O1411" s="15">
        <v>38771</v>
      </c>
    </row>
    <row r="1412" spans="1:15" ht="12.75">
      <c r="A1412" s="14" t="s">
        <v>59</v>
      </c>
      <c r="B1412" s="13" t="s">
        <v>55</v>
      </c>
      <c r="D1412" s="14">
        <v>0.5435508040935672</v>
      </c>
      <c r="F1412" s="13">
        <v>87</v>
      </c>
      <c r="G1412" s="14">
        <v>0.006247710391880082</v>
      </c>
      <c r="I1412" s="14">
        <v>6.28078615556386</v>
      </c>
      <c r="J1412">
        <f t="shared" si="81"/>
        <v>2.2300613180175497</v>
      </c>
      <c r="K1412" s="17">
        <v>33.185436280023055</v>
      </c>
      <c r="N1412" s="15">
        <v>38640</v>
      </c>
      <c r="O1412" s="15">
        <v>38771</v>
      </c>
    </row>
    <row r="1413" spans="1:15" ht="12.75">
      <c r="A1413" s="14" t="s">
        <v>59</v>
      </c>
      <c r="B1413" s="13" t="s">
        <v>55</v>
      </c>
      <c r="D1413" s="14">
        <v>0.7128376906318081</v>
      </c>
      <c r="F1413" s="14">
        <v>87</v>
      </c>
      <c r="G1413" s="14">
        <v>0.008193536673928829</v>
      </c>
      <c r="I1413" s="14">
        <v>4.725053327135202</v>
      </c>
      <c r="J1413">
        <f t="shared" si="81"/>
        <v>2.353346734309935</v>
      </c>
      <c r="K1413" s="17">
        <v>35.02004068913593</v>
      </c>
      <c r="N1413" s="15">
        <v>38640</v>
      </c>
      <c r="O1413" s="15">
        <v>38771</v>
      </c>
    </row>
    <row r="1414" spans="1:15" ht="12.75">
      <c r="A1414" s="14" t="s">
        <v>59</v>
      </c>
      <c r="B1414" s="13" t="s">
        <v>55</v>
      </c>
      <c r="D1414" s="14">
        <v>0.7266885964912282</v>
      </c>
      <c r="F1414" s="13">
        <v>87</v>
      </c>
      <c r="G1414" s="14">
        <v>0.008352742488404922</v>
      </c>
      <c r="I1414" s="14">
        <v>4.201943157333782</v>
      </c>
      <c r="J1414">
        <f t="shared" si="81"/>
        <v>0.5205450690883404</v>
      </c>
      <c r="K1414" s="17">
        <v>7.746206385243159</v>
      </c>
      <c r="N1414" s="15">
        <v>38640</v>
      </c>
      <c r="O1414" s="15">
        <v>38771</v>
      </c>
    </row>
    <row r="1415" spans="1:15" ht="12.75">
      <c r="A1415" s="14" t="s">
        <v>59</v>
      </c>
      <c r="B1415" s="13" t="s">
        <v>55</v>
      </c>
      <c r="D1415" s="14">
        <v>0.47351674836601304</v>
      </c>
      <c r="F1415" s="14">
        <v>87</v>
      </c>
      <c r="G1415" s="14">
        <v>0.005442721245586357</v>
      </c>
      <c r="I1415" s="14">
        <v>7.039851637205608</v>
      </c>
      <c r="J1415">
        <f t="shared" si="81"/>
        <v>2.021140895099644</v>
      </c>
      <c r="K1415" s="17">
        <v>30.07650141517327</v>
      </c>
      <c r="N1415" s="15">
        <v>38640</v>
      </c>
      <c r="O1415" s="15">
        <v>38771</v>
      </c>
    </row>
    <row r="1416" spans="1:15" ht="12.75">
      <c r="A1416" s="14" t="s">
        <v>59</v>
      </c>
      <c r="B1416" s="13" t="s">
        <v>55</v>
      </c>
      <c r="D1416" s="14">
        <v>0.5496031746031745</v>
      </c>
      <c r="F1416" s="13">
        <v>87</v>
      </c>
      <c r="G1416" s="14">
        <v>0.006317277869002006</v>
      </c>
      <c r="I1416" s="14">
        <v>5.644861863657968</v>
      </c>
      <c r="J1416">
        <f aca="true" t="shared" si="82" ref="J1416:J1479">K1416*60*1.12/1000</f>
        <v>2.9188099681142186</v>
      </c>
      <c r="K1416" s="17">
        <v>43.434672144556814</v>
      </c>
      <c r="N1416" s="15">
        <v>38640</v>
      </c>
      <c r="O1416" s="15">
        <v>38771</v>
      </c>
    </row>
    <row r="1417" spans="1:15" ht="12.75">
      <c r="A1417" s="14" t="s">
        <v>59</v>
      </c>
      <c r="B1417" s="13" t="s">
        <v>55</v>
      </c>
      <c r="D1417" s="14">
        <v>0.5942499999999998</v>
      </c>
      <c r="F1417" s="14">
        <v>87</v>
      </c>
      <c r="G1417" s="14">
        <v>0.00683045977011494</v>
      </c>
      <c r="I1417" s="14">
        <v>5.4497443812095385</v>
      </c>
      <c r="J1417">
        <f t="shared" si="82"/>
        <v>3.315867992333433</v>
      </c>
      <c r="K1417" s="17">
        <v>49.343273695437986</v>
      </c>
      <c r="N1417" s="15">
        <v>38640</v>
      </c>
      <c r="O1417" s="15">
        <v>38771</v>
      </c>
    </row>
    <row r="1418" spans="1:15" ht="12.75">
      <c r="A1418" s="14" t="s">
        <v>59</v>
      </c>
      <c r="B1418" s="13" t="s">
        <v>55</v>
      </c>
      <c r="D1418" s="14">
        <v>0.613063492063492</v>
      </c>
      <c r="F1418" s="14">
        <v>98</v>
      </c>
      <c r="G1418" s="13">
        <v>0.006255749919015224</v>
      </c>
      <c r="I1418" s="14">
        <v>5.955895576690945</v>
      </c>
      <c r="J1418">
        <f t="shared" si="82"/>
        <v>1.6708608140541348</v>
      </c>
      <c r="K1418" s="17">
        <v>24.864000209138908</v>
      </c>
      <c r="N1418" s="15">
        <v>38640</v>
      </c>
      <c r="O1418" s="15">
        <v>38783</v>
      </c>
    </row>
    <row r="1419" spans="1:15" ht="12.75">
      <c r="A1419" s="14" t="s">
        <v>59</v>
      </c>
      <c r="B1419" s="13" t="s">
        <v>55</v>
      </c>
      <c r="D1419" s="14">
        <v>0.4848676470588235</v>
      </c>
      <c r="F1419" s="13">
        <v>98</v>
      </c>
      <c r="G1419" s="13">
        <v>0.004947629051620648</v>
      </c>
      <c r="I1419" s="14">
        <v>6.368690943302248</v>
      </c>
      <c r="J1419">
        <f t="shared" si="82"/>
        <v>2.2300613180175497</v>
      </c>
      <c r="K1419" s="17">
        <v>33.185436280023055</v>
      </c>
      <c r="N1419" s="15">
        <v>38640</v>
      </c>
      <c r="O1419" s="15">
        <v>38783</v>
      </c>
    </row>
    <row r="1420" spans="1:15" ht="12.75">
      <c r="A1420" s="14" t="s">
        <v>59</v>
      </c>
      <c r="B1420" s="13" t="s">
        <v>55</v>
      </c>
      <c r="D1420" s="14">
        <v>0.6661263736263736</v>
      </c>
      <c r="F1420" s="14">
        <v>98</v>
      </c>
      <c r="G1420" s="13">
        <v>0.0067972078941466695</v>
      </c>
      <c r="I1420" s="14">
        <v>5.5418576451293475</v>
      </c>
      <c r="J1420">
        <f t="shared" si="82"/>
        <v>2.353346734309935</v>
      </c>
      <c r="K1420" s="17">
        <v>35.02004068913593</v>
      </c>
      <c r="N1420" s="15">
        <v>38640</v>
      </c>
      <c r="O1420" s="15">
        <v>38783</v>
      </c>
    </row>
    <row r="1421" spans="1:15" ht="12.75">
      <c r="A1421" s="14" t="s">
        <v>59</v>
      </c>
      <c r="B1421" s="13" t="s">
        <v>55</v>
      </c>
      <c r="D1421" s="14">
        <v>0.6956924019607843</v>
      </c>
      <c r="F1421" s="13">
        <v>98</v>
      </c>
      <c r="G1421" s="13">
        <v>0.00709890206082433</v>
      </c>
      <c r="I1421" s="14">
        <v>5.000794990235806</v>
      </c>
      <c r="J1421">
        <f t="shared" si="82"/>
        <v>0.5205450690883404</v>
      </c>
      <c r="K1421" s="17">
        <v>7.746206385243159</v>
      </c>
      <c r="N1421" s="15">
        <v>38640</v>
      </c>
      <c r="O1421" s="15">
        <v>38783</v>
      </c>
    </row>
    <row r="1422" spans="1:15" ht="12.75">
      <c r="A1422" s="14" t="s">
        <v>59</v>
      </c>
      <c r="B1422" s="13" t="s">
        <v>55</v>
      </c>
      <c r="D1422" s="14">
        <v>0.42265756302521007</v>
      </c>
      <c r="F1422" s="14">
        <v>98</v>
      </c>
      <c r="G1422" s="13">
        <v>0.00431283227576745</v>
      </c>
      <c r="I1422" s="14">
        <v>6.108434957686683</v>
      </c>
      <c r="J1422">
        <f t="shared" si="82"/>
        <v>2.021140895099644</v>
      </c>
      <c r="K1422" s="17">
        <v>30.07650141517327</v>
      </c>
      <c r="N1422" s="15">
        <v>38640</v>
      </c>
      <c r="O1422" s="15">
        <v>38783</v>
      </c>
    </row>
    <row r="1423" spans="1:15" ht="12.75">
      <c r="A1423" s="14" t="s">
        <v>59</v>
      </c>
      <c r="B1423" s="13" t="s">
        <v>55</v>
      </c>
      <c r="D1423" s="14">
        <v>0.502135989010989</v>
      </c>
      <c r="F1423" s="13">
        <v>98</v>
      </c>
      <c r="G1423" s="13">
        <v>0.005123836622561113</v>
      </c>
      <c r="I1423" s="14">
        <v>5.572989980076231</v>
      </c>
      <c r="J1423">
        <f t="shared" si="82"/>
        <v>2.9188099681142186</v>
      </c>
      <c r="K1423" s="17">
        <v>43.434672144556814</v>
      </c>
      <c r="N1423" s="15">
        <v>38640</v>
      </c>
      <c r="O1423" s="15">
        <v>38783</v>
      </c>
    </row>
    <row r="1424" spans="1:15" ht="12.75">
      <c r="A1424" s="14" t="s">
        <v>59</v>
      </c>
      <c r="B1424" s="13" t="s">
        <v>55</v>
      </c>
      <c r="D1424" s="14">
        <v>0.540968253968254</v>
      </c>
      <c r="F1424" s="14">
        <v>98</v>
      </c>
      <c r="G1424" s="13">
        <v>0.005520084224165857</v>
      </c>
      <c r="I1424" s="14">
        <v>5.247954981768786</v>
      </c>
      <c r="J1424">
        <f t="shared" si="82"/>
        <v>3.315867992333433</v>
      </c>
      <c r="K1424" s="17">
        <v>49.343273695437986</v>
      </c>
      <c r="N1424" s="15">
        <v>38640</v>
      </c>
      <c r="O1424" s="15">
        <v>38783</v>
      </c>
    </row>
    <row r="1425" spans="1:15" ht="12.75">
      <c r="A1425" s="14" t="s">
        <v>59</v>
      </c>
      <c r="B1425" s="13" t="s">
        <v>55</v>
      </c>
      <c r="D1425" s="14">
        <v>0.6502631578947368</v>
      </c>
      <c r="F1425" s="14">
        <v>105</v>
      </c>
      <c r="G1425" s="14">
        <v>0.00619298245614035</v>
      </c>
      <c r="I1425" s="14">
        <v>7.249438021786915</v>
      </c>
      <c r="J1425">
        <f t="shared" si="82"/>
        <v>1.6708608140541348</v>
      </c>
      <c r="K1425" s="17">
        <v>24.864000209138908</v>
      </c>
      <c r="N1425" s="15">
        <v>38640</v>
      </c>
      <c r="O1425" s="15">
        <v>38790</v>
      </c>
    </row>
    <row r="1426" spans="1:15" ht="12.75">
      <c r="A1426" s="14" t="s">
        <v>59</v>
      </c>
      <c r="B1426" s="13" t="s">
        <v>55</v>
      </c>
      <c r="D1426" s="14">
        <v>0.48448484848484846</v>
      </c>
      <c r="F1426" s="13">
        <v>105</v>
      </c>
      <c r="G1426" s="14">
        <v>0.004614141414141414</v>
      </c>
      <c r="I1426" s="14">
        <v>6.883862176236065</v>
      </c>
      <c r="J1426">
        <f t="shared" si="82"/>
        <v>2.2300613180175497</v>
      </c>
      <c r="K1426" s="17">
        <v>33.185436280023055</v>
      </c>
      <c r="N1426" s="15">
        <v>38640</v>
      </c>
      <c r="O1426" s="15">
        <v>38790</v>
      </c>
    </row>
    <row r="1427" spans="1:15" ht="12.75">
      <c r="A1427" s="14" t="s">
        <v>59</v>
      </c>
      <c r="B1427" s="13" t="s">
        <v>55</v>
      </c>
      <c r="D1427" s="14">
        <v>0.685508466819222</v>
      </c>
      <c r="F1427" s="14">
        <v>105</v>
      </c>
      <c r="G1427" s="14">
        <v>0.006528652064944971</v>
      </c>
      <c r="I1427" s="14">
        <v>7.573705969927552</v>
      </c>
      <c r="J1427">
        <f t="shared" si="82"/>
        <v>2.353346734309935</v>
      </c>
      <c r="K1427" s="17">
        <v>35.02004068913593</v>
      </c>
      <c r="N1427" s="15">
        <v>38640</v>
      </c>
      <c r="O1427" s="15">
        <v>38790</v>
      </c>
    </row>
    <row r="1428" spans="1:15" ht="12.75">
      <c r="A1428" s="14" t="s">
        <v>59</v>
      </c>
      <c r="B1428" s="13" t="s">
        <v>55</v>
      </c>
      <c r="D1428" s="14">
        <v>0.7136147186147186</v>
      </c>
      <c r="F1428" s="13">
        <v>105</v>
      </c>
      <c r="G1428" s="14">
        <v>0.00679633065347351</v>
      </c>
      <c r="I1428" s="14">
        <v>4.6086634292434825</v>
      </c>
      <c r="J1428">
        <f t="shared" si="82"/>
        <v>0.5205450690883404</v>
      </c>
      <c r="K1428" s="17">
        <v>7.746206385243159</v>
      </c>
      <c r="N1428" s="15">
        <v>38640</v>
      </c>
      <c r="O1428" s="15">
        <v>38790</v>
      </c>
    </row>
    <row r="1429" spans="1:15" ht="12.75">
      <c r="A1429" s="14" t="s">
        <v>59</v>
      </c>
      <c r="B1429" s="13" t="s">
        <v>55</v>
      </c>
      <c r="D1429" s="14">
        <v>0.41199960127591706</v>
      </c>
      <c r="F1429" s="14">
        <v>105</v>
      </c>
      <c r="G1429" s="14">
        <v>0.003923805726437305</v>
      </c>
      <c r="I1429" s="14">
        <v>9.263095943052761</v>
      </c>
      <c r="J1429">
        <f t="shared" si="82"/>
        <v>2.021140895099644</v>
      </c>
      <c r="K1429" s="17">
        <v>30.07650141517327</v>
      </c>
      <c r="N1429" s="15">
        <v>38640</v>
      </c>
      <c r="O1429" s="15">
        <v>38790</v>
      </c>
    </row>
    <row r="1430" spans="1:15" ht="12.75">
      <c r="A1430" s="14" t="s">
        <v>59</v>
      </c>
      <c r="B1430" s="13" t="s">
        <v>55</v>
      </c>
      <c r="D1430" s="14">
        <v>0.5006388888888889</v>
      </c>
      <c r="F1430" s="13">
        <v>105</v>
      </c>
      <c r="G1430" s="14">
        <v>0.004767989417989418</v>
      </c>
      <c r="I1430" s="14">
        <v>6.793171571061987</v>
      </c>
      <c r="J1430">
        <f t="shared" si="82"/>
        <v>2.9188099681142186</v>
      </c>
      <c r="K1430" s="17">
        <v>43.434672144556814</v>
      </c>
      <c r="N1430" s="15">
        <v>38640</v>
      </c>
      <c r="O1430" s="15">
        <v>38790</v>
      </c>
    </row>
    <row r="1431" spans="1:15" ht="12.75">
      <c r="A1431" s="14" t="s">
        <v>59</v>
      </c>
      <c r="B1431" s="13" t="s">
        <v>55</v>
      </c>
      <c r="D1431" s="14">
        <v>0.5517087542087542</v>
      </c>
      <c r="F1431" s="14">
        <v>105</v>
      </c>
      <c r="G1431" s="14">
        <v>0.005254369087702421</v>
      </c>
      <c r="I1431" s="14">
        <v>7.014054304479287</v>
      </c>
      <c r="J1431">
        <f t="shared" si="82"/>
        <v>3.315867992333433</v>
      </c>
      <c r="K1431" s="17">
        <v>49.343273695437986</v>
      </c>
      <c r="N1431" s="15">
        <v>38640</v>
      </c>
      <c r="O1431" s="15">
        <v>38790</v>
      </c>
    </row>
    <row r="1432" spans="1:15" ht="12.75">
      <c r="A1432" s="14" t="s">
        <v>59</v>
      </c>
      <c r="B1432" s="13" t="s">
        <v>55</v>
      </c>
      <c r="D1432" s="14">
        <v>0.6417730880230881</v>
      </c>
      <c r="F1432" s="14">
        <v>115</v>
      </c>
      <c r="G1432" s="14">
        <v>0.005580635548026853</v>
      </c>
      <c r="I1432" s="14">
        <v>8.055635518818322</v>
      </c>
      <c r="J1432">
        <f t="shared" si="82"/>
        <v>1.6708608140541348</v>
      </c>
      <c r="K1432" s="17">
        <v>24.864000209138908</v>
      </c>
      <c r="N1432" s="15">
        <v>38640</v>
      </c>
      <c r="O1432" s="15">
        <v>38805</v>
      </c>
    </row>
    <row r="1433" spans="1:15" ht="12.75">
      <c r="A1433" s="14" t="s">
        <v>59</v>
      </c>
      <c r="B1433" s="13" t="s">
        <v>55</v>
      </c>
      <c r="D1433" s="14">
        <v>0.47184523809523804</v>
      </c>
      <c r="F1433" s="13">
        <v>115</v>
      </c>
      <c r="G1433" s="14">
        <v>0.004103002070393374</v>
      </c>
      <c r="I1433" s="14">
        <v>12.293565319825325</v>
      </c>
      <c r="J1433">
        <f t="shared" si="82"/>
        <v>2.2300613180175497</v>
      </c>
      <c r="K1433" s="17">
        <v>33.185436280023055</v>
      </c>
      <c r="N1433" s="15">
        <v>38640</v>
      </c>
      <c r="O1433" s="15">
        <v>38805</v>
      </c>
    </row>
    <row r="1434" spans="1:15" ht="12.75">
      <c r="A1434" s="14" t="s">
        <v>59</v>
      </c>
      <c r="B1434" s="13" t="s">
        <v>55</v>
      </c>
      <c r="D1434" s="14">
        <v>0.7011332154435603</v>
      </c>
      <c r="F1434" s="14">
        <v>115</v>
      </c>
      <c r="G1434" s="14">
        <v>0.006096810569074438</v>
      </c>
      <c r="I1434" s="14">
        <v>7.519893769242209</v>
      </c>
      <c r="J1434">
        <f t="shared" si="82"/>
        <v>2.353346734309935</v>
      </c>
      <c r="K1434" s="17">
        <v>35.02004068913593</v>
      </c>
      <c r="N1434" s="15">
        <v>38640</v>
      </c>
      <c r="O1434" s="15">
        <v>38805</v>
      </c>
    </row>
    <row r="1435" spans="1:15" ht="12.75">
      <c r="A1435" s="14" t="s">
        <v>59</v>
      </c>
      <c r="B1435" s="13" t="s">
        <v>55</v>
      </c>
      <c r="D1435" s="14">
        <v>0.7361332154435601</v>
      </c>
      <c r="F1435" s="13">
        <v>115</v>
      </c>
      <c r="G1435" s="14">
        <v>0.006401158395161393</v>
      </c>
      <c r="I1435" s="14">
        <v>4.6501151218053165</v>
      </c>
      <c r="J1435">
        <f t="shared" si="82"/>
        <v>0.5205450690883404</v>
      </c>
      <c r="K1435" s="17">
        <v>7.746206385243159</v>
      </c>
      <c r="N1435" s="15">
        <v>38640</v>
      </c>
      <c r="O1435" s="15">
        <v>38805</v>
      </c>
    </row>
    <row r="1436" spans="1:15" ht="12.75">
      <c r="A1436" s="14" t="s">
        <v>59</v>
      </c>
      <c r="B1436" s="13" t="s">
        <v>55</v>
      </c>
      <c r="D1436" s="14">
        <v>0.38366666666666666</v>
      </c>
      <c r="F1436" s="14">
        <v>115</v>
      </c>
      <c r="G1436" s="14">
        <v>0.0033362318840579708</v>
      </c>
      <c r="I1436" s="14">
        <v>11.96832177864111</v>
      </c>
      <c r="J1436">
        <f t="shared" si="82"/>
        <v>2.021140895099644</v>
      </c>
      <c r="K1436" s="17">
        <v>30.07650141517327</v>
      </c>
      <c r="N1436" s="15">
        <v>38640</v>
      </c>
      <c r="O1436" s="15">
        <v>38805</v>
      </c>
    </row>
    <row r="1437" spans="1:15" ht="12.75">
      <c r="A1437" s="14" t="s">
        <v>59</v>
      </c>
      <c r="B1437" s="13" t="s">
        <v>55</v>
      </c>
      <c r="D1437" s="14">
        <v>0.4569710144927537</v>
      </c>
      <c r="F1437" s="13">
        <v>115</v>
      </c>
      <c r="G1437" s="14">
        <v>0.003973660995589163</v>
      </c>
      <c r="I1437" s="14">
        <v>12.539529832251695</v>
      </c>
      <c r="J1437">
        <f t="shared" si="82"/>
        <v>2.9188099681142186</v>
      </c>
      <c r="K1437" s="17">
        <v>43.434672144556814</v>
      </c>
      <c r="N1437" s="15">
        <v>38640</v>
      </c>
      <c r="O1437" s="15">
        <v>38805</v>
      </c>
    </row>
    <row r="1438" spans="1:15" ht="12.75">
      <c r="A1438" s="14" t="s">
        <v>59</v>
      </c>
      <c r="B1438" s="13" t="s">
        <v>55</v>
      </c>
      <c r="D1438" s="14">
        <v>0.5822761904761905</v>
      </c>
      <c r="F1438" s="14">
        <v>115</v>
      </c>
      <c r="G1438" s="14">
        <v>0.0050632712215320915</v>
      </c>
      <c r="I1438" s="14">
        <v>7.809891990127674</v>
      </c>
      <c r="J1438">
        <f t="shared" si="82"/>
        <v>3.315867992333433</v>
      </c>
      <c r="K1438" s="17">
        <v>49.343273695437986</v>
      </c>
      <c r="N1438" s="15">
        <v>38640</v>
      </c>
      <c r="O1438" s="15">
        <v>38805</v>
      </c>
    </row>
    <row r="1439" spans="1:15" ht="12.75">
      <c r="A1439" s="14" t="s">
        <v>59</v>
      </c>
      <c r="B1439" s="13" t="s">
        <v>55</v>
      </c>
      <c r="D1439" s="14">
        <v>0.6754604454685099</v>
      </c>
      <c r="F1439" s="14">
        <v>124</v>
      </c>
      <c r="G1439" s="14">
        <v>0.005447261657004112</v>
      </c>
      <c r="I1439" s="14">
        <v>8.473251082928744</v>
      </c>
      <c r="J1439">
        <f t="shared" si="82"/>
        <v>1.6708608140541348</v>
      </c>
      <c r="K1439" s="17">
        <v>24.864000209138908</v>
      </c>
      <c r="N1439" s="15">
        <v>38640</v>
      </c>
      <c r="O1439" s="15">
        <v>38814</v>
      </c>
    </row>
    <row r="1440" spans="1:15" ht="12.75">
      <c r="A1440" s="14" t="s">
        <v>59</v>
      </c>
      <c r="B1440" s="13" t="s">
        <v>55</v>
      </c>
      <c r="D1440" s="14">
        <v>0.48516369047619046</v>
      </c>
      <c r="F1440" s="13">
        <v>124</v>
      </c>
      <c r="G1440" s="14">
        <v>0.003912610407066052</v>
      </c>
      <c r="I1440" s="14">
        <v>10.126489944941161</v>
      </c>
      <c r="J1440">
        <f t="shared" si="82"/>
        <v>2.2300613180175497</v>
      </c>
      <c r="K1440" s="17">
        <v>33.185436280023055</v>
      </c>
      <c r="N1440" s="15">
        <v>38640</v>
      </c>
      <c r="O1440" s="15">
        <v>38814</v>
      </c>
    </row>
    <row r="1441" spans="1:15" ht="12.75">
      <c r="A1441" s="14" t="s">
        <v>59</v>
      </c>
      <c r="B1441" s="13" t="s">
        <v>55</v>
      </c>
      <c r="D1441" s="14">
        <v>0.7634593023255815</v>
      </c>
      <c r="F1441" s="14">
        <v>124</v>
      </c>
      <c r="G1441" s="14">
        <v>0.006156929857464366</v>
      </c>
      <c r="I1441" s="14">
        <v>5.823289809004344</v>
      </c>
      <c r="J1441">
        <f t="shared" si="82"/>
        <v>2.353346734309935</v>
      </c>
      <c r="K1441" s="17">
        <v>35.02004068913593</v>
      </c>
      <c r="N1441" s="15">
        <v>38640</v>
      </c>
      <c r="O1441" s="15">
        <v>38814</v>
      </c>
    </row>
    <row r="1442" spans="1:15" ht="12.75">
      <c r="A1442" s="14" t="s">
        <v>59</v>
      </c>
      <c r="B1442" s="13" t="s">
        <v>55</v>
      </c>
      <c r="D1442" s="14">
        <v>0.8036676310456797</v>
      </c>
      <c r="F1442" s="13">
        <v>124</v>
      </c>
      <c r="G1442" s="14">
        <v>0.00648119057294903</v>
      </c>
      <c r="I1442" s="14">
        <v>4.03454343947984</v>
      </c>
      <c r="J1442">
        <f t="shared" si="82"/>
        <v>0.5205450690883404</v>
      </c>
      <c r="K1442" s="17">
        <v>7.746206385243159</v>
      </c>
      <c r="N1442" s="15">
        <v>38640</v>
      </c>
      <c r="O1442" s="15">
        <v>38814</v>
      </c>
    </row>
    <row r="1443" spans="1:15" ht="12.75">
      <c r="A1443" s="14" t="s">
        <v>59</v>
      </c>
      <c r="B1443" s="13" t="s">
        <v>55</v>
      </c>
      <c r="D1443" s="14">
        <v>0.4430066170388752</v>
      </c>
      <c r="F1443" s="14">
        <v>124</v>
      </c>
      <c r="G1443" s="14">
        <v>0.0035726340083780256</v>
      </c>
      <c r="I1443" s="14">
        <v>12.04479186045443</v>
      </c>
      <c r="J1443">
        <f t="shared" si="82"/>
        <v>2.021140895099644</v>
      </c>
      <c r="K1443" s="17">
        <v>30.07650141517327</v>
      </c>
      <c r="N1443" s="15">
        <v>38640</v>
      </c>
      <c r="O1443" s="15">
        <v>38814</v>
      </c>
    </row>
    <row r="1444" spans="1:15" ht="12.75">
      <c r="A1444" s="14" t="s">
        <v>59</v>
      </c>
      <c r="B1444" s="13" t="s">
        <v>55</v>
      </c>
      <c r="D1444" s="14">
        <v>0.5299776009431182</v>
      </c>
      <c r="F1444" s="13">
        <v>124</v>
      </c>
      <c r="G1444" s="14">
        <v>0.004274012910831598</v>
      </c>
      <c r="I1444" s="14">
        <v>12.35529530724393</v>
      </c>
      <c r="J1444">
        <f t="shared" si="82"/>
        <v>2.9188099681142186</v>
      </c>
      <c r="K1444" s="17">
        <v>43.434672144556814</v>
      </c>
      <c r="N1444" s="15">
        <v>38640</v>
      </c>
      <c r="O1444" s="15">
        <v>38814</v>
      </c>
    </row>
    <row r="1445" spans="1:15" ht="12.75">
      <c r="A1445" s="14" t="s">
        <v>59</v>
      </c>
      <c r="B1445" s="13" t="s">
        <v>55</v>
      </c>
      <c r="D1445" s="14">
        <v>0.6381163761801018</v>
      </c>
      <c r="F1445" s="14">
        <v>124</v>
      </c>
      <c r="G1445" s="14">
        <v>0.005146099807904046</v>
      </c>
      <c r="I1445" s="14">
        <v>7.540283112507315</v>
      </c>
      <c r="J1445">
        <f t="shared" si="82"/>
        <v>3.315867992333433</v>
      </c>
      <c r="K1445" s="17">
        <v>49.343273695437986</v>
      </c>
      <c r="N1445" s="15">
        <v>38640</v>
      </c>
      <c r="O1445" s="15">
        <v>38814</v>
      </c>
    </row>
    <row r="1446" spans="1:15" ht="12.75">
      <c r="A1446" s="14" t="s">
        <v>59</v>
      </c>
      <c r="B1446" s="13" t="s">
        <v>55</v>
      </c>
      <c r="D1446" s="14">
        <v>0.4763395061728395</v>
      </c>
      <c r="F1446" s="14">
        <v>152</v>
      </c>
      <c r="G1446" s="14">
        <v>0.0031338125406107863</v>
      </c>
      <c r="I1446" s="14">
        <v>11.8098213157502</v>
      </c>
      <c r="J1446">
        <f t="shared" si="82"/>
        <v>1.6708608140541348</v>
      </c>
      <c r="K1446" s="17">
        <v>24.864000209138908</v>
      </c>
      <c r="N1446" s="15">
        <v>38640</v>
      </c>
      <c r="O1446" s="15">
        <v>38842</v>
      </c>
    </row>
    <row r="1447" spans="1:15" ht="12.75">
      <c r="A1447" s="14" t="s">
        <v>59</v>
      </c>
      <c r="B1447" s="13" t="s">
        <v>55</v>
      </c>
      <c r="D1447" s="14">
        <v>0.46041218637992837</v>
      </c>
      <c r="F1447" s="13">
        <v>152</v>
      </c>
      <c r="G1447" s="14">
        <v>0.003029027541973213</v>
      </c>
      <c r="I1447" s="14">
        <v>9.946784186480365</v>
      </c>
      <c r="J1447">
        <f t="shared" si="82"/>
        <v>2.2300613180175497</v>
      </c>
      <c r="K1447" s="17">
        <v>33.185436280023055</v>
      </c>
      <c r="N1447" s="15">
        <v>38640</v>
      </c>
      <c r="O1447" s="15">
        <v>38842</v>
      </c>
    </row>
    <row r="1448" spans="1:15" ht="12.75">
      <c r="A1448" s="14" t="s">
        <v>59</v>
      </c>
      <c r="B1448" s="13" t="s">
        <v>55</v>
      </c>
      <c r="D1448" s="14">
        <v>0.5696307497013141</v>
      </c>
      <c r="F1448" s="14">
        <v>152</v>
      </c>
      <c r="G1448" s="14">
        <v>0.003747570721719172</v>
      </c>
      <c r="I1448" s="14">
        <v>9.05532885362018</v>
      </c>
      <c r="J1448">
        <f t="shared" si="82"/>
        <v>2.353346734309935</v>
      </c>
      <c r="K1448" s="17">
        <v>35.02004068913593</v>
      </c>
      <c r="N1448" s="15">
        <v>38640</v>
      </c>
      <c r="O1448" s="15">
        <v>38842</v>
      </c>
    </row>
    <row r="1449" spans="1:15" ht="12.75">
      <c r="A1449" s="14" t="s">
        <v>59</v>
      </c>
      <c r="B1449" s="13" t="s">
        <v>55</v>
      </c>
      <c r="D1449" s="14">
        <v>0.6254749774164408</v>
      </c>
      <c r="F1449" s="13">
        <v>152</v>
      </c>
      <c r="G1449" s="14">
        <v>0.00411496695668711</v>
      </c>
      <c r="I1449" s="14">
        <v>9.227936628890054</v>
      </c>
      <c r="J1449">
        <f t="shared" si="82"/>
        <v>0.5205450690883404</v>
      </c>
      <c r="K1449" s="17">
        <v>7.746206385243159</v>
      </c>
      <c r="N1449" s="15">
        <v>38640</v>
      </c>
      <c r="O1449" s="15">
        <v>38842</v>
      </c>
    </row>
    <row r="1450" spans="1:15" ht="12.75">
      <c r="A1450" s="14" t="s">
        <v>59</v>
      </c>
      <c r="B1450" s="13" t="s">
        <v>55</v>
      </c>
      <c r="D1450" s="14">
        <v>0.49692525712949975</v>
      </c>
      <c r="F1450" s="14">
        <v>152</v>
      </c>
      <c r="G1450" s="14">
        <v>0.003269245112694077</v>
      </c>
      <c r="I1450" s="14">
        <v>7.214176058610655</v>
      </c>
      <c r="J1450">
        <f t="shared" si="82"/>
        <v>2.021140895099644</v>
      </c>
      <c r="K1450" s="17">
        <v>30.07650141517327</v>
      </c>
      <c r="N1450" s="15">
        <v>38640</v>
      </c>
      <c r="O1450" s="15">
        <v>38842</v>
      </c>
    </row>
    <row r="1451" spans="1:15" ht="12.75">
      <c r="A1451" s="14" t="s">
        <v>59</v>
      </c>
      <c r="B1451" s="13" t="s">
        <v>55</v>
      </c>
      <c r="D1451" s="14">
        <v>0.4855057745917961</v>
      </c>
      <c r="F1451" s="13">
        <v>152</v>
      </c>
      <c r="G1451" s="14">
        <v>0.0031941169381039217</v>
      </c>
      <c r="I1451" s="14">
        <v>13.173537987115248</v>
      </c>
      <c r="J1451">
        <f t="shared" si="82"/>
        <v>2.9188099681142186</v>
      </c>
      <c r="K1451" s="17">
        <v>43.434672144556814</v>
      </c>
      <c r="N1451" s="15">
        <v>38640</v>
      </c>
      <c r="O1451" s="15">
        <v>38842</v>
      </c>
    </row>
    <row r="1452" spans="1:15" ht="12.75">
      <c r="A1452" s="14" t="s">
        <v>59</v>
      </c>
      <c r="B1452" s="13" t="s">
        <v>55</v>
      </c>
      <c r="D1452" s="14">
        <v>0.5756993464052287</v>
      </c>
      <c r="F1452" s="14">
        <v>152</v>
      </c>
      <c r="G1452" s="14">
        <v>0.003787495700034399</v>
      </c>
      <c r="I1452" s="14">
        <v>5.426111924109868</v>
      </c>
      <c r="J1452">
        <f t="shared" si="82"/>
        <v>3.315867992333433</v>
      </c>
      <c r="K1452" s="17">
        <v>49.343273695437986</v>
      </c>
      <c r="N1452" s="15">
        <v>38640</v>
      </c>
      <c r="O1452" s="15">
        <v>38842</v>
      </c>
    </row>
    <row r="1453" spans="1:15" ht="12.75">
      <c r="A1453" s="14" t="s">
        <v>59</v>
      </c>
      <c r="B1453" s="13" t="s">
        <v>55</v>
      </c>
      <c r="D1453" s="14">
        <v>0.6248809523809523</v>
      </c>
      <c r="F1453" s="13">
        <v>70</v>
      </c>
      <c r="G1453" s="14">
        <v>0.008926870748299318</v>
      </c>
      <c r="I1453" s="14">
        <v>4.275408655302097</v>
      </c>
      <c r="J1453">
        <f t="shared" si="82"/>
        <v>3.2449528354550865</v>
      </c>
      <c r="K1453" s="17">
        <v>48.28798862284354</v>
      </c>
      <c r="N1453" s="15">
        <v>38640</v>
      </c>
      <c r="O1453" s="15">
        <v>38736</v>
      </c>
    </row>
    <row r="1454" spans="1:15" ht="12.75">
      <c r="A1454" s="14" t="s">
        <v>59</v>
      </c>
      <c r="B1454" s="13" t="s">
        <v>55</v>
      </c>
      <c r="D1454" s="14">
        <v>0.6233528265107213</v>
      </c>
      <c r="F1454" s="14">
        <v>70</v>
      </c>
      <c r="G1454" s="14">
        <v>0.008905040378724591</v>
      </c>
      <c r="I1454" s="14">
        <v>4.758889927595734</v>
      </c>
      <c r="J1454">
        <f t="shared" si="82"/>
        <v>1.9925874657198102</v>
      </c>
      <c r="K1454" s="17">
        <v>29.651599192259077</v>
      </c>
      <c r="N1454" s="15">
        <v>38640</v>
      </c>
      <c r="O1454" s="15">
        <v>38736</v>
      </c>
    </row>
    <row r="1455" spans="1:15" ht="12.75">
      <c r="A1455" s="14" t="s">
        <v>59</v>
      </c>
      <c r="B1455" s="13" t="s">
        <v>55</v>
      </c>
      <c r="D1455" s="14">
        <v>0.7372263993316626</v>
      </c>
      <c r="F1455" s="13">
        <v>70</v>
      </c>
      <c r="G1455" s="14">
        <v>0.010531805704738037</v>
      </c>
      <c r="I1455" s="14">
        <v>5.001903818088452</v>
      </c>
      <c r="J1455">
        <f t="shared" si="82"/>
        <v>2.9477783884443793</v>
      </c>
      <c r="K1455" s="17">
        <v>43.86574982804135</v>
      </c>
      <c r="N1455" s="15">
        <v>38640</v>
      </c>
      <c r="O1455" s="15">
        <v>38736</v>
      </c>
    </row>
    <row r="1456" spans="1:15" ht="12.75">
      <c r="A1456" s="14" t="s">
        <v>59</v>
      </c>
      <c r="B1456" s="13" t="s">
        <v>55</v>
      </c>
      <c r="D1456" s="14">
        <v>0.7184456521739131</v>
      </c>
      <c r="F1456" s="14">
        <v>70</v>
      </c>
      <c r="G1456" s="14">
        <v>0.010263509316770187</v>
      </c>
      <c r="I1456" s="14">
        <v>3.982656434438358</v>
      </c>
      <c r="J1456">
        <f t="shared" si="82"/>
        <v>1.7977966882361691</v>
      </c>
      <c r="K1456" s="17">
        <v>26.752926908276322</v>
      </c>
      <c r="N1456" s="15">
        <v>38640</v>
      </c>
      <c r="O1456" s="15">
        <v>38736</v>
      </c>
    </row>
    <row r="1457" spans="1:15" ht="12.75">
      <c r="A1457" s="14" t="s">
        <v>59</v>
      </c>
      <c r="B1457" s="13" t="s">
        <v>55</v>
      </c>
      <c r="D1457" s="14">
        <v>0.7648849206349205</v>
      </c>
      <c r="F1457" s="13">
        <v>70</v>
      </c>
      <c r="G1457" s="14">
        <v>0.010926927437641723</v>
      </c>
      <c r="I1457" s="14">
        <v>2.8494757421415344</v>
      </c>
      <c r="J1457">
        <f t="shared" si="82"/>
        <v>1.5316856828004166</v>
      </c>
      <c r="K1457" s="17">
        <v>22.79294170833953</v>
      </c>
      <c r="N1457" s="15">
        <v>38640</v>
      </c>
      <c r="O1457" s="15">
        <v>38736</v>
      </c>
    </row>
    <row r="1458" spans="1:15" ht="12.75">
      <c r="A1458" s="14" t="s">
        <v>59</v>
      </c>
      <c r="B1458" s="13" t="s">
        <v>55</v>
      </c>
      <c r="D1458" s="14">
        <v>0.7467787524366472</v>
      </c>
      <c r="F1458" s="14">
        <v>70</v>
      </c>
      <c r="G1458" s="14">
        <v>0.010668267891952103</v>
      </c>
      <c r="I1458" s="14">
        <v>2.696504654995055</v>
      </c>
      <c r="J1458">
        <f t="shared" si="82"/>
        <v>3.091650779647532</v>
      </c>
      <c r="K1458" s="17">
        <v>46.00670803046922</v>
      </c>
      <c r="N1458" s="15">
        <v>38640</v>
      </c>
      <c r="O1458" s="15">
        <v>38736</v>
      </c>
    </row>
    <row r="1459" spans="1:15" ht="12.75">
      <c r="A1459" s="14" t="s">
        <v>59</v>
      </c>
      <c r="B1459" s="13" t="s">
        <v>55</v>
      </c>
      <c r="D1459" s="14">
        <v>0.7166764705882352</v>
      </c>
      <c r="F1459" s="13">
        <v>70</v>
      </c>
      <c r="G1459" s="14">
        <v>0.010238235294117647</v>
      </c>
      <c r="I1459" s="14">
        <v>6.519120196450068</v>
      </c>
      <c r="J1459">
        <f t="shared" si="82"/>
        <v>3.41100198932927</v>
      </c>
      <c r="K1459" s="17">
        <v>50.7589581745427</v>
      </c>
      <c r="N1459" s="15">
        <v>38640</v>
      </c>
      <c r="O1459" s="15">
        <v>38736</v>
      </c>
    </row>
    <row r="1460" spans="1:15" ht="12.75">
      <c r="A1460" s="14" t="s">
        <v>59</v>
      </c>
      <c r="B1460" s="13" t="s">
        <v>55</v>
      </c>
      <c r="D1460" s="14">
        <v>0.5728118908382066</v>
      </c>
      <c r="F1460" s="13">
        <v>83</v>
      </c>
      <c r="G1460" s="14">
        <v>0.006901348082388031</v>
      </c>
      <c r="I1460" s="14">
        <v>5.029933585458728</v>
      </c>
      <c r="J1460">
        <f t="shared" si="82"/>
        <v>3.2449528354550865</v>
      </c>
      <c r="K1460" s="17">
        <v>48.28798862284354</v>
      </c>
      <c r="N1460" s="15">
        <v>38640</v>
      </c>
      <c r="O1460" s="15">
        <v>38758</v>
      </c>
    </row>
    <row r="1461" spans="1:15" ht="12.75">
      <c r="A1461" s="14" t="s">
        <v>59</v>
      </c>
      <c r="B1461" s="13" t="s">
        <v>55</v>
      </c>
      <c r="D1461" s="14">
        <v>0.5535925925925926</v>
      </c>
      <c r="F1461" s="14">
        <v>83</v>
      </c>
      <c r="G1461" s="14">
        <v>0.006669790272199911</v>
      </c>
      <c r="I1461" s="14">
        <v>6.379502183334144</v>
      </c>
      <c r="J1461">
        <f t="shared" si="82"/>
        <v>1.9925874657198102</v>
      </c>
      <c r="K1461" s="17">
        <v>29.651599192259077</v>
      </c>
      <c r="N1461" s="15">
        <v>38640</v>
      </c>
      <c r="O1461" s="15">
        <v>38758</v>
      </c>
    </row>
    <row r="1462" spans="1:15" ht="12.75">
      <c r="A1462" s="14" t="s">
        <v>59</v>
      </c>
      <c r="B1462" s="13" t="s">
        <v>55</v>
      </c>
      <c r="D1462" s="14">
        <v>0.7572106481481482</v>
      </c>
      <c r="F1462" s="13">
        <v>83</v>
      </c>
      <c r="G1462" s="14">
        <v>0.009123019857206606</v>
      </c>
      <c r="I1462" s="14">
        <v>2.761372500561985</v>
      </c>
      <c r="J1462">
        <f t="shared" si="82"/>
        <v>2.9477783884443793</v>
      </c>
      <c r="K1462" s="17">
        <v>43.86574982804135</v>
      </c>
      <c r="N1462" s="15">
        <v>38640</v>
      </c>
      <c r="O1462" s="15">
        <v>38758</v>
      </c>
    </row>
    <row r="1463" spans="1:15" ht="12.75">
      <c r="A1463" s="14" t="s">
        <v>59</v>
      </c>
      <c r="B1463" s="13" t="s">
        <v>55</v>
      </c>
      <c r="D1463" s="14">
        <v>0.6771929824561402</v>
      </c>
      <c r="F1463" s="14">
        <v>83</v>
      </c>
      <c r="G1463" s="14">
        <v>0.008158951595857111</v>
      </c>
      <c r="I1463" s="14">
        <v>4.1350940062438895</v>
      </c>
      <c r="J1463">
        <f t="shared" si="82"/>
        <v>1.7977966882361691</v>
      </c>
      <c r="K1463" s="17">
        <v>26.752926908276322</v>
      </c>
      <c r="N1463" s="15">
        <v>38640</v>
      </c>
      <c r="O1463" s="15">
        <v>38758</v>
      </c>
    </row>
    <row r="1464" spans="1:15" ht="12.75">
      <c r="A1464" s="14" t="s">
        <v>59</v>
      </c>
      <c r="B1464" s="13" t="s">
        <v>55</v>
      </c>
      <c r="D1464" s="14">
        <v>0.7416180555555556</v>
      </c>
      <c r="F1464" s="13">
        <v>83</v>
      </c>
      <c r="G1464" s="14">
        <v>0.008935157295850068</v>
      </c>
      <c r="I1464" s="14">
        <v>3.8255838401086115</v>
      </c>
      <c r="J1464">
        <f t="shared" si="82"/>
        <v>1.5316856828004166</v>
      </c>
      <c r="K1464" s="17">
        <v>22.79294170833953</v>
      </c>
      <c r="N1464" s="15">
        <v>38640</v>
      </c>
      <c r="O1464" s="15">
        <v>38758</v>
      </c>
    </row>
    <row r="1465" spans="1:15" ht="12.75">
      <c r="A1465" s="14" t="s">
        <v>59</v>
      </c>
      <c r="B1465" s="13" t="s">
        <v>55</v>
      </c>
      <c r="D1465" s="14">
        <v>0.7019301470588234</v>
      </c>
      <c r="F1465" s="14">
        <v>83</v>
      </c>
      <c r="G1465" s="14">
        <v>0.008456989723600282</v>
      </c>
      <c r="I1465" s="14">
        <v>3.505471707981784</v>
      </c>
      <c r="J1465">
        <f t="shared" si="82"/>
        <v>3.091650779647532</v>
      </c>
      <c r="K1465" s="17">
        <v>46.00670803046922</v>
      </c>
      <c r="N1465" s="15">
        <v>38640</v>
      </c>
      <c r="O1465" s="15">
        <v>38758</v>
      </c>
    </row>
    <row r="1466" spans="1:15" ht="12.75">
      <c r="A1466" s="14" t="s">
        <v>59</v>
      </c>
      <c r="B1466" s="13" t="s">
        <v>55</v>
      </c>
      <c r="D1466" s="14">
        <v>0.7206209150326798</v>
      </c>
      <c r="F1466" s="13">
        <v>83</v>
      </c>
      <c r="G1466" s="14">
        <v>0.008682179699188913</v>
      </c>
      <c r="I1466" s="14">
        <v>4.026574257013084</v>
      </c>
      <c r="J1466">
        <f t="shared" si="82"/>
        <v>3.41100198932927</v>
      </c>
      <c r="K1466" s="17">
        <v>50.7589581745427</v>
      </c>
      <c r="N1466" s="15">
        <v>38640</v>
      </c>
      <c r="O1466" s="15">
        <v>38758</v>
      </c>
    </row>
    <row r="1467" spans="1:15" ht="12.75">
      <c r="A1467" s="14" t="s">
        <v>59</v>
      </c>
      <c r="B1467" s="13" t="s">
        <v>55</v>
      </c>
      <c r="D1467" s="14">
        <v>0.5375328947368422</v>
      </c>
      <c r="F1467" s="13">
        <v>87</v>
      </c>
      <c r="G1467" s="14">
        <v>0.006178539019963703</v>
      </c>
      <c r="I1467" s="14">
        <v>5.534495773764959</v>
      </c>
      <c r="J1467">
        <f t="shared" si="82"/>
        <v>3.2449528354550865</v>
      </c>
      <c r="K1467" s="17">
        <v>48.28798862284354</v>
      </c>
      <c r="N1467" s="15">
        <v>38640</v>
      </c>
      <c r="O1467" s="15">
        <v>38771</v>
      </c>
    </row>
    <row r="1468" spans="1:15" ht="12.75">
      <c r="A1468" s="14" t="s">
        <v>59</v>
      </c>
      <c r="B1468" s="13" t="s">
        <v>55</v>
      </c>
      <c r="D1468" s="14">
        <v>0.5070010683760683</v>
      </c>
      <c r="F1468" s="14">
        <v>87</v>
      </c>
      <c r="G1468" s="14">
        <v>0.005827598487081245</v>
      </c>
      <c r="I1468" s="14">
        <v>5.191476848620289</v>
      </c>
      <c r="J1468">
        <f t="shared" si="82"/>
        <v>1.9925874657198102</v>
      </c>
      <c r="K1468" s="17">
        <v>29.651599192259077</v>
      </c>
      <c r="N1468" s="15">
        <v>38640</v>
      </c>
      <c r="O1468" s="15">
        <v>38771</v>
      </c>
    </row>
    <row r="1469" spans="1:15" ht="12.75">
      <c r="A1469" s="14" t="s">
        <v>59</v>
      </c>
      <c r="B1469" s="13" t="s">
        <v>55</v>
      </c>
      <c r="D1469" s="14">
        <v>0.7264494047619047</v>
      </c>
      <c r="F1469" s="13">
        <v>87</v>
      </c>
      <c r="G1469" s="14">
        <v>0.008349993158182812</v>
      </c>
      <c r="I1469" s="14">
        <v>3.9890911480338054</v>
      </c>
      <c r="J1469">
        <f t="shared" si="82"/>
        <v>2.9477783884443793</v>
      </c>
      <c r="K1469" s="17">
        <v>43.86574982804135</v>
      </c>
      <c r="N1469" s="15">
        <v>38640</v>
      </c>
      <c r="O1469" s="15">
        <v>38771</v>
      </c>
    </row>
    <row r="1470" spans="1:15" ht="12.75">
      <c r="A1470" s="14" t="s">
        <v>59</v>
      </c>
      <c r="B1470" s="13" t="s">
        <v>55</v>
      </c>
      <c r="D1470" s="14">
        <v>0.6563375350140056</v>
      </c>
      <c r="F1470" s="14">
        <v>87</v>
      </c>
      <c r="G1470" s="14">
        <v>0.007544109597862133</v>
      </c>
      <c r="I1470" s="14">
        <v>4.735860901109135</v>
      </c>
      <c r="J1470">
        <f t="shared" si="82"/>
        <v>1.7977966882361691</v>
      </c>
      <c r="K1470" s="17">
        <v>26.752926908276322</v>
      </c>
      <c r="N1470" s="15">
        <v>38640</v>
      </c>
      <c r="O1470" s="15">
        <v>38771</v>
      </c>
    </row>
    <row r="1471" spans="1:15" ht="12.75">
      <c r="A1471" s="14" t="s">
        <v>59</v>
      </c>
      <c r="B1471" s="13" t="s">
        <v>55</v>
      </c>
      <c r="D1471" s="14">
        <v>0.7250213675213676</v>
      </c>
      <c r="F1471" s="13">
        <v>87</v>
      </c>
      <c r="G1471" s="14">
        <v>0.008333578937027214</v>
      </c>
      <c r="I1471" s="14">
        <v>3.7288936919067077</v>
      </c>
      <c r="J1471">
        <f t="shared" si="82"/>
        <v>1.5316856828004166</v>
      </c>
      <c r="K1471" s="17">
        <v>22.79294170833953</v>
      </c>
      <c r="N1471" s="15">
        <v>38640</v>
      </c>
      <c r="O1471" s="15">
        <v>38771</v>
      </c>
    </row>
    <row r="1472" spans="1:15" ht="12.75">
      <c r="A1472" s="14" t="s">
        <v>59</v>
      </c>
      <c r="B1472" s="13" t="s">
        <v>55</v>
      </c>
      <c r="D1472" s="14">
        <v>0.6671971153846155</v>
      </c>
      <c r="F1472" s="14">
        <v>87</v>
      </c>
      <c r="G1472" s="14">
        <v>0.007668932360742706</v>
      </c>
      <c r="I1472" s="14">
        <v>4.75977695896158</v>
      </c>
      <c r="J1472">
        <f t="shared" si="82"/>
        <v>3.091650779647532</v>
      </c>
      <c r="K1472" s="17">
        <v>46.00670803046922</v>
      </c>
      <c r="N1472" s="15">
        <v>38640</v>
      </c>
      <c r="O1472" s="15">
        <v>38771</v>
      </c>
    </row>
    <row r="1473" spans="1:15" ht="12.75">
      <c r="A1473" s="14" t="s">
        <v>59</v>
      </c>
      <c r="B1473" s="13" t="s">
        <v>55</v>
      </c>
      <c r="D1473" s="14">
        <v>0.6939117826617828</v>
      </c>
      <c r="F1473" s="13">
        <v>87</v>
      </c>
      <c r="G1473" s="14">
        <v>0.007975997501859572</v>
      </c>
      <c r="I1473" s="14">
        <v>4.2998374469294545</v>
      </c>
      <c r="J1473">
        <f t="shared" si="82"/>
        <v>3.41100198932927</v>
      </c>
      <c r="K1473" s="17">
        <v>50.7589581745427</v>
      </c>
      <c r="N1473" s="15">
        <v>38640</v>
      </c>
      <c r="O1473" s="15">
        <v>38771</v>
      </c>
    </row>
    <row r="1474" spans="1:15" ht="12.75">
      <c r="A1474" s="14" t="s">
        <v>59</v>
      </c>
      <c r="B1474" s="13" t="s">
        <v>55</v>
      </c>
      <c r="D1474" s="14">
        <v>0.48328869047619044</v>
      </c>
      <c r="F1474" s="13">
        <v>98</v>
      </c>
      <c r="G1474" s="13">
        <v>0.004931517249757046</v>
      </c>
      <c r="I1474" s="14">
        <v>5.827220563370745</v>
      </c>
      <c r="J1474">
        <f t="shared" si="82"/>
        <v>3.2449528354550865</v>
      </c>
      <c r="K1474" s="17">
        <v>48.28798862284354</v>
      </c>
      <c r="N1474" s="15">
        <v>38640</v>
      </c>
      <c r="O1474" s="15">
        <v>38783</v>
      </c>
    </row>
    <row r="1475" spans="1:15" ht="12.75">
      <c r="A1475" s="14" t="s">
        <v>59</v>
      </c>
      <c r="B1475" s="13" t="s">
        <v>55</v>
      </c>
      <c r="D1475" s="14">
        <v>0.4439841269841269</v>
      </c>
      <c r="F1475" s="14">
        <v>98</v>
      </c>
      <c r="G1475" s="13">
        <v>0.004530450275348234</v>
      </c>
      <c r="I1475" s="14">
        <v>8.23553355649098</v>
      </c>
      <c r="J1475">
        <f t="shared" si="82"/>
        <v>1.9925874657198102</v>
      </c>
      <c r="K1475" s="17">
        <v>29.651599192259077</v>
      </c>
      <c r="N1475" s="15">
        <v>38640</v>
      </c>
      <c r="O1475" s="15">
        <v>38783</v>
      </c>
    </row>
    <row r="1476" spans="1:15" ht="12.75">
      <c r="A1476" s="14" t="s">
        <v>59</v>
      </c>
      <c r="B1476" s="13" t="s">
        <v>55</v>
      </c>
      <c r="D1476" s="14">
        <v>0.6869851190476189</v>
      </c>
      <c r="F1476" s="13">
        <v>98</v>
      </c>
      <c r="G1476" s="13">
        <v>0.0070100522351797855</v>
      </c>
      <c r="I1476" s="14">
        <v>3.5799625561616524</v>
      </c>
      <c r="J1476">
        <f t="shared" si="82"/>
        <v>2.9477783884443793</v>
      </c>
      <c r="K1476" s="17">
        <v>43.86574982804135</v>
      </c>
      <c r="N1476" s="15">
        <v>38640</v>
      </c>
      <c r="O1476" s="15">
        <v>38783</v>
      </c>
    </row>
    <row r="1477" spans="1:15" ht="12.75">
      <c r="A1477" s="14" t="s">
        <v>59</v>
      </c>
      <c r="B1477" s="13" t="s">
        <v>55</v>
      </c>
      <c r="D1477" s="14">
        <v>0.5972777777777778</v>
      </c>
      <c r="F1477" s="14">
        <v>98</v>
      </c>
      <c r="G1477" s="13">
        <v>0.006094671201814059</v>
      </c>
      <c r="I1477" s="14">
        <v>5.74181680232541</v>
      </c>
      <c r="J1477">
        <f t="shared" si="82"/>
        <v>1.7977966882361691</v>
      </c>
      <c r="K1477" s="17">
        <v>26.752926908276322</v>
      </c>
      <c r="N1477" s="15">
        <v>38640</v>
      </c>
      <c r="O1477" s="15">
        <v>38783</v>
      </c>
    </row>
    <row r="1478" spans="1:15" ht="12.75">
      <c r="A1478" s="14" t="s">
        <v>59</v>
      </c>
      <c r="B1478" s="13" t="s">
        <v>55</v>
      </c>
      <c r="D1478" s="14">
        <v>0.6611004273504274</v>
      </c>
      <c r="F1478" s="13">
        <v>98</v>
      </c>
      <c r="G1478" s="13">
        <v>0.006745922728065586</v>
      </c>
      <c r="I1478" s="14">
        <v>3.864566900962874</v>
      </c>
      <c r="J1478">
        <f t="shared" si="82"/>
        <v>1.5316856828004166</v>
      </c>
      <c r="K1478" s="17">
        <v>22.79294170833953</v>
      </c>
      <c r="N1478" s="15">
        <v>38640</v>
      </c>
      <c r="O1478" s="15">
        <v>38783</v>
      </c>
    </row>
    <row r="1479" spans="1:15" ht="12.75">
      <c r="A1479" s="14" t="s">
        <v>59</v>
      </c>
      <c r="B1479" s="13" t="s">
        <v>55</v>
      </c>
      <c r="D1479" s="14">
        <v>0.6046588827838828</v>
      </c>
      <c r="F1479" s="14">
        <v>98</v>
      </c>
      <c r="G1479" s="13">
        <v>0.006169988599835538</v>
      </c>
      <c r="I1479" s="14">
        <v>5.242681476454135</v>
      </c>
      <c r="J1479">
        <f t="shared" si="82"/>
        <v>3.091650779647532</v>
      </c>
      <c r="K1479" s="17">
        <v>46.00670803046922</v>
      </c>
      <c r="N1479" s="15">
        <v>38640</v>
      </c>
      <c r="O1479" s="15">
        <v>38783</v>
      </c>
    </row>
    <row r="1480" spans="1:15" ht="12.75">
      <c r="A1480" s="14" t="s">
        <v>59</v>
      </c>
      <c r="B1480" s="13" t="s">
        <v>55</v>
      </c>
      <c r="D1480" s="14">
        <v>0.6528211233211233</v>
      </c>
      <c r="F1480" s="13">
        <v>98</v>
      </c>
      <c r="G1480" s="13">
        <v>0.006661440033889013</v>
      </c>
      <c r="I1480" s="14">
        <v>5.855244210299545</v>
      </c>
      <c r="J1480">
        <f aca="true" t="shared" si="83" ref="J1480:J1543">K1480*60*1.12/1000</f>
        <v>3.41100198932927</v>
      </c>
      <c r="K1480" s="17">
        <v>50.7589581745427</v>
      </c>
      <c r="N1480" s="15">
        <v>38640</v>
      </c>
      <c r="O1480" s="15">
        <v>38783</v>
      </c>
    </row>
    <row r="1481" spans="1:15" ht="12.75">
      <c r="A1481" s="14" t="s">
        <v>59</v>
      </c>
      <c r="B1481" s="13" t="s">
        <v>55</v>
      </c>
      <c r="D1481" s="14">
        <v>0.4765788819875776</v>
      </c>
      <c r="F1481" s="13">
        <v>105</v>
      </c>
      <c r="G1481" s="14">
        <v>0.004538846495119786</v>
      </c>
      <c r="I1481" s="14">
        <v>8.102581609042849</v>
      </c>
      <c r="J1481">
        <f t="shared" si="83"/>
        <v>3.2449528354550865</v>
      </c>
      <c r="K1481" s="17">
        <v>48.28798862284354</v>
      </c>
      <c r="N1481" s="15">
        <v>38640</v>
      </c>
      <c r="O1481" s="15">
        <v>38790</v>
      </c>
    </row>
    <row r="1482" spans="1:15" ht="12.75">
      <c r="A1482" s="14" t="s">
        <v>59</v>
      </c>
      <c r="B1482" s="13" t="s">
        <v>55</v>
      </c>
      <c r="D1482" s="14">
        <v>0.4493939393939394</v>
      </c>
      <c r="F1482" s="14">
        <v>105</v>
      </c>
      <c r="G1482" s="14">
        <v>0.00427994227994228</v>
      </c>
      <c r="I1482" s="14">
        <v>6.94698050170534</v>
      </c>
      <c r="J1482">
        <f t="shared" si="83"/>
        <v>1.9925874657198102</v>
      </c>
      <c r="K1482" s="17">
        <v>29.651599192259077</v>
      </c>
      <c r="N1482" s="15">
        <v>38640</v>
      </c>
      <c r="O1482" s="15">
        <v>38790</v>
      </c>
    </row>
    <row r="1483" spans="1:15" ht="12.75">
      <c r="A1483" s="14" t="s">
        <v>59</v>
      </c>
      <c r="B1483" s="13" t="s">
        <v>55</v>
      </c>
      <c r="D1483" s="14">
        <v>0.6859848484848485</v>
      </c>
      <c r="F1483" s="13">
        <v>105</v>
      </c>
      <c r="G1483" s="14">
        <v>0.006533189033189034</v>
      </c>
      <c r="I1483" s="14">
        <v>5.13182440690392</v>
      </c>
      <c r="J1483">
        <f t="shared" si="83"/>
        <v>2.9477783884443793</v>
      </c>
      <c r="K1483" s="17">
        <v>43.86574982804135</v>
      </c>
      <c r="N1483" s="15">
        <v>38640</v>
      </c>
      <c r="O1483" s="15">
        <v>38790</v>
      </c>
    </row>
    <row r="1484" spans="1:15" ht="12.75">
      <c r="A1484" s="14" t="s">
        <v>59</v>
      </c>
      <c r="B1484" s="13" t="s">
        <v>55</v>
      </c>
      <c r="D1484" s="14">
        <v>0.5942719116632161</v>
      </c>
      <c r="F1484" s="14">
        <v>105</v>
      </c>
      <c r="G1484" s="14">
        <v>0.0056597324920306296</v>
      </c>
      <c r="I1484" s="14">
        <v>5.513114254365372</v>
      </c>
      <c r="J1484">
        <f t="shared" si="83"/>
        <v>1.7977966882361691</v>
      </c>
      <c r="K1484" s="17">
        <v>26.752926908276322</v>
      </c>
      <c r="N1484" s="15">
        <v>38640</v>
      </c>
      <c r="O1484" s="15">
        <v>38790</v>
      </c>
    </row>
    <row r="1485" spans="1:15" ht="12.75">
      <c r="A1485" s="14" t="s">
        <v>59</v>
      </c>
      <c r="B1485" s="13" t="s">
        <v>55</v>
      </c>
      <c r="D1485" s="14">
        <v>0.685971673254282</v>
      </c>
      <c r="F1485" s="13">
        <v>105</v>
      </c>
      <c r="G1485" s="14">
        <v>0.006533063554802686</v>
      </c>
      <c r="I1485" s="14">
        <v>6.452198483324601</v>
      </c>
      <c r="J1485">
        <f t="shared" si="83"/>
        <v>1.5316856828004166</v>
      </c>
      <c r="K1485" s="17">
        <v>22.79294170833953</v>
      </c>
      <c r="N1485" s="15">
        <v>38640</v>
      </c>
      <c r="O1485" s="15">
        <v>38790</v>
      </c>
    </row>
    <row r="1486" spans="1:15" ht="12.75">
      <c r="A1486" s="14" t="s">
        <v>59</v>
      </c>
      <c r="B1486" s="13" t="s">
        <v>55</v>
      </c>
      <c r="D1486" s="14">
        <v>0.6254142857142856</v>
      </c>
      <c r="F1486" s="14">
        <v>105</v>
      </c>
      <c r="G1486" s="14">
        <v>0.005956326530612244</v>
      </c>
      <c r="I1486" s="14">
        <v>5.902604749867113</v>
      </c>
      <c r="J1486">
        <f t="shared" si="83"/>
        <v>3.091650779647532</v>
      </c>
      <c r="K1486" s="17">
        <v>46.00670803046922</v>
      </c>
      <c r="N1486" s="15">
        <v>38640</v>
      </c>
      <c r="O1486" s="15">
        <v>38790</v>
      </c>
    </row>
    <row r="1487" spans="1:15" ht="12.75">
      <c r="A1487" s="14" t="s">
        <v>59</v>
      </c>
      <c r="B1487" s="13" t="s">
        <v>55</v>
      </c>
      <c r="D1487" s="14">
        <v>0.6304861111111112</v>
      </c>
      <c r="F1487" s="13">
        <v>105</v>
      </c>
      <c r="G1487" s="14">
        <v>0.006004629629629631</v>
      </c>
      <c r="I1487" s="14">
        <v>6.054042591528693</v>
      </c>
      <c r="J1487">
        <f t="shared" si="83"/>
        <v>3.41100198932927</v>
      </c>
      <c r="K1487" s="17">
        <v>50.7589581745427</v>
      </c>
      <c r="N1487" s="15">
        <v>38640</v>
      </c>
      <c r="O1487" s="15">
        <v>38790</v>
      </c>
    </row>
    <row r="1488" spans="1:15" ht="12.75">
      <c r="A1488" s="14" t="s">
        <v>59</v>
      </c>
      <c r="B1488" s="13" t="s">
        <v>55</v>
      </c>
      <c r="D1488" s="14">
        <v>0.45907647907647914</v>
      </c>
      <c r="F1488" s="13">
        <v>115</v>
      </c>
      <c r="G1488" s="14">
        <v>0.003991969383273732</v>
      </c>
      <c r="I1488" s="14">
        <v>9.716468720409551</v>
      </c>
      <c r="J1488">
        <f t="shared" si="83"/>
        <v>3.2449528354550865</v>
      </c>
      <c r="K1488" s="17">
        <v>48.28798862284354</v>
      </c>
      <c r="N1488" s="15">
        <v>38640</v>
      </c>
      <c r="O1488" s="15">
        <v>38805</v>
      </c>
    </row>
    <row r="1489" spans="1:15" ht="12.75">
      <c r="A1489" s="14" t="s">
        <v>59</v>
      </c>
      <c r="B1489" s="13" t="s">
        <v>55</v>
      </c>
      <c r="D1489" s="14">
        <v>0.4091190476190476</v>
      </c>
      <c r="F1489" s="14">
        <v>115</v>
      </c>
      <c r="G1489" s="14">
        <v>0.003557556935817805</v>
      </c>
      <c r="I1489" s="14">
        <v>13.271400014530954</v>
      </c>
      <c r="J1489">
        <f t="shared" si="83"/>
        <v>1.9925874657198102</v>
      </c>
      <c r="K1489" s="17">
        <v>29.651599192259077</v>
      </c>
      <c r="N1489" s="15">
        <v>38640</v>
      </c>
      <c r="O1489" s="15">
        <v>38805</v>
      </c>
    </row>
    <row r="1490" spans="1:15" ht="12.75">
      <c r="A1490" s="14" t="s">
        <v>59</v>
      </c>
      <c r="B1490" s="13" t="s">
        <v>55</v>
      </c>
      <c r="D1490" s="14">
        <v>0.7283207070707071</v>
      </c>
      <c r="F1490" s="13">
        <v>115</v>
      </c>
      <c r="G1490" s="14">
        <v>0.006333223539745279</v>
      </c>
      <c r="I1490" s="14">
        <v>4.441644690530066</v>
      </c>
      <c r="J1490">
        <f t="shared" si="83"/>
        <v>2.9477783884443793</v>
      </c>
      <c r="K1490" s="17">
        <v>43.86574982804135</v>
      </c>
      <c r="N1490" s="15">
        <v>38640</v>
      </c>
      <c r="O1490" s="15">
        <v>38805</v>
      </c>
    </row>
    <row r="1491" spans="1:15" ht="12.75">
      <c r="A1491" s="14" t="s">
        <v>59</v>
      </c>
      <c r="B1491" s="13" t="s">
        <v>55</v>
      </c>
      <c r="D1491" s="14">
        <v>0.6214492753623188</v>
      </c>
      <c r="F1491" s="14">
        <v>115</v>
      </c>
      <c r="G1491" s="14">
        <v>0.005403906742281033</v>
      </c>
      <c r="I1491" s="14">
        <v>8.258829641250946</v>
      </c>
      <c r="J1491">
        <f t="shared" si="83"/>
        <v>1.7977966882361691</v>
      </c>
      <c r="K1491" s="17">
        <v>26.752926908276322</v>
      </c>
      <c r="N1491" s="15">
        <v>38640</v>
      </c>
      <c r="O1491" s="15">
        <v>38805</v>
      </c>
    </row>
    <row r="1492" spans="1:15" ht="12.75">
      <c r="A1492" s="14" t="s">
        <v>59</v>
      </c>
      <c r="B1492" s="13" t="s">
        <v>55</v>
      </c>
      <c r="D1492" s="14">
        <v>0.6621982038429407</v>
      </c>
      <c r="F1492" s="13">
        <v>115</v>
      </c>
      <c r="G1492" s="14">
        <v>0.00575824525080818</v>
      </c>
      <c r="I1492" s="14">
        <v>8.177295423126933</v>
      </c>
      <c r="J1492">
        <f t="shared" si="83"/>
        <v>1.5316856828004166</v>
      </c>
      <c r="K1492" s="17">
        <v>22.79294170833953</v>
      </c>
      <c r="N1492" s="15">
        <v>38640</v>
      </c>
      <c r="O1492" s="15">
        <v>38805</v>
      </c>
    </row>
    <row r="1493" spans="1:15" ht="12.75">
      <c r="A1493" s="14" t="s">
        <v>59</v>
      </c>
      <c r="B1493" s="13" t="s">
        <v>55</v>
      </c>
      <c r="D1493" s="14">
        <v>0.626278659611993</v>
      </c>
      <c r="F1493" s="14">
        <v>115</v>
      </c>
      <c r="G1493" s="14">
        <v>0.005445901387930374</v>
      </c>
      <c r="I1493" s="14">
        <v>6.685343923886961</v>
      </c>
      <c r="J1493">
        <f t="shared" si="83"/>
        <v>3.091650779647532</v>
      </c>
      <c r="K1493" s="17">
        <v>46.00670803046922</v>
      </c>
      <c r="N1493" s="15">
        <v>38640</v>
      </c>
      <c r="O1493" s="15">
        <v>38805</v>
      </c>
    </row>
    <row r="1494" spans="1:15" ht="12.75">
      <c r="A1494" s="14" t="s">
        <v>59</v>
      </c>
      <c r="B1494" s="13" t="s">
        <v>55</v>
      </c>
      <c r="D1494" s="14">
        <v>0.6889484126984128</v>
      </c>
      <c r="F1494" s="13">
        <v>115</v>
      </c>
      <c r="G1494" s="14">
        <v>0.005990855762594894</v>
      </c>
      <c r="I1494" s="14">
        <v>6.960089571282311</v>
      </c>
      <c r="J1494">
        <f t="shared" si="83"/>
        <v>3.41100198932927</v>
      </c>
      <c r="K1494" s="17">
        <v>50.7589581745427</v>
      </c>
      <c r="N1494" s="15">
        <v>38640</v>
      </c>
      <c r="O1494" s="15">
        <v>38805</v>
      </c>
    </row>
    <row r="1495" spans="1:15" ht="12.75">
      <c r="A1495" s="14" t="s">
        <v>59</v>
      </c>
      <c r="B1495" s="13" t="s">
        <v>55</v>
      </c>
      <c r="D1495" s="14">
        <v>0.5278367003367004</v>
      </c>
      <c r="F1495" s="13">
        <v>124</v>
      </c>
      <c r="G1495" s="14">
        <v>0.004256747583360487</v>
      </c>
      <c r="I1495" s="14">
        <v>10.055405682269159</v>
      </c>
      <c r="J1495">
        <f t="shared" si="83"/>
        <v>3.2449528354550865</v>
      </c>
      <c r="K1495" s="17">
        <v>48.28798862284354</v>
      </c>
      <c r="N1495" s="15">
        <v>38640</v>
      </c>
      <c r="O1495" s="15">
        <v>38814</v>
      </c>
    </row>
    <row r="1496" spans="1:15" ht="12.75">
      <c r="A1496" s="14" t="s">
        <v>59</v>
      </c>
      <c r="B1496" s="13" t="s">
        <v>55</v>
      </c>
      <c r="D1496" s="14">
        <v>0.4450628507295174</v>
      </c>
      <c r="F1496" s="14">
        <v>124</v>
      </c>
      <c r="G1496" s="14">
        <v>0.0035892165381412695</v>
      </c>
      <c r="I1496" s="14">
        <v>11.384105128168025</v>
      </c>
      <c r="J1496">
        <f t="shared" si="83"/>
        <v>1.9925874657198102</v>
      </c>
      <c r="K1496" s="17">
        <v>29.651599192259077</v>
      </c>
      <c r="N1496" s="15">
        <v>38640</v>
      </c>
      <c r="O1496" s="15">
        <v>38814</v>
      </c>
    </row>
    <row r="1497" spans="1:15" ht="12.75">
      <c r="A1497" s="14" t="s">
        <v>59</v>
      </c>
      <c r="B1497" s="13" t="s">
        <v>55</v>
      </c>
      <c r="D1497" s="14">
        <v>0.791521164021164</v>
      </c>
      <c r="F1497" s="13">
        <v>124</v>
      </c>
      <c r="G1497" s="14">
        <v>0.006383235193719064</v>
      </c>
      <c r="I1497" s="14">
        <v>3.8021810281275985</v>
      </c>
      <c r="J1497">
        <f t="shared" si="83"/>
        <v>2.9477783884443793</v>
      </c>
      <c r="K1497" s="17">
        <v>43.86574982804135</v>
      </c>
      <c r="N1497" s="15">
        <v>38640</v>
      </c>
      <c r="O1497" s="15">
        <v>38814</v>
      </c>
    </row>
    <row r="1498" spans="1:15" ht="12.75">
      <c r="A1498" s="14" t="s">
        <v>59</v>
      </c>
      <c r="B1498" s="13" t="s">
        <v>55</v>
      </c>
      <c r="D1498" s="14">
        <v>0.6307655423280424</v>
      </c>
      <c r="F1498" s="14">
        <v>124</v>
      </c>
      <c r="G1498" s="14">
        <v>0.005086818889742277</v>
      </c>
      <c r="I1498" s="14">
        <v>8.852404125068544</v>
      </c>
      <c r="J1498">
        <f t="shared" si="83"/>
        <v>1.7977966882361691</v>
      </c>
      <c r="K1498" s="17">
        <v>26.752926908276322</v>
      </c>
      <c r="N1498" s="15">
        <v>38640</v>
      </c>
      <c r="O1498" s="15">
        <v>38814</v>
      </c>
    </row>
    <row r="1499" spans="1:15" ht="12.75">
      <c r="A1499" s="14" t="s">
        <v>59</v>
      </c>
      <c r="B1499" s="13" t="s">
        <v>55</v>
      </c>
      <c r="D1499" s="14">
        <v>0.6898039215686275</v>
      </c>
      <c r="F1499" s="13">
        <v>124</v>
      </c>
      <c r="G1499" s="14">
        <v>0.005562934851359899</v>
      </c>
      <c r="I1499" s="14">
        <v>7.562334245508982</v>
      </c>
      <c r="J1499">
        <f t="shared" si="83"/>
        <v>1.5316856828004166</v>
      </c>
      <c r="K1499" s="17">
        <v>22.79294170833953</v>
      </c>
      <c r="N1499" s="15">
        <v>38640</v>
      </c>
      <c r="O1499" s="15">
        <v>38814</v>
      </c>
    </row>
    <row r="1500" spans="1:15" ht="12.75">
      <c r="A1500" s="14" t="s">
        <v>59</v>
      </c>
      <c r="B1500" s="13" t="s">
        <v>55</v>
      </c>
      <c r="D1500" s="14">
        <v>0.6571237579042458</v>
      </c>
      <c r="F1500" s="14">
        <v>124</v>
      </c>
      <c r="G1500" s="14">
        <v>0.005299385144389079</v>
      </c>
      <c r="I1500" s="14">
        <v>7.443047729588155</v>
      </c>
      <c r="J1500">
        <f t="shared" si="83"/>
        <v>3.091650779647532</v>
      </c>
      <c r="K1500" s="17">
        <v>46.00670803046922</v>
      </c>
      <c r="N1500" s="15">
        <v>38640</v>
      </c>
      <c r="O1500" s="15">
        <v>38814</v>
      </c>
    </row>
    <row r="1501" spans="1:15" ht="12.75">
      <c r="A1501" s="14" t="s">
        <v>59</v>
      </c>
      <c r="B1501" s="13" t="s">
        <v>55</v>
      </c>
      <c r="D1501" s="14">
        <v>0.7172182933553902</v>
      </c>
      <c r="F1501" s="13">
        <v>124</v>
      </c>
      <c r="G1501" s="14">
        <v>0.005784018494801534</v>
      </c>
      <c r="I1501" s="14">
        <v>8.37287322292809</v>
      </c>
      <c r="J1501">
        <f t="shared" si="83"/>
        <v>3.41100198932927</v>
      </c>
      <c r="K1501" s="17">
        <v>50.7589581745427</v>
      </c>
      <c r="N1501" s="15">
        <v>38640</v>
      </c>
      <c r="O1501" s="15">
        <v>38814</v>
      </c>
    </row>
    <row r="1502" spans="1:15" ht="12.75">
      <c r="A1502" s="14" t="s">
        <v>59</v>
      </c>
      <c r="B1502" s="13" t="s">
        <v>55</v>
      </c>
      <c r="D1502" s="14">
        <v>0.5380401351522042</v>
      </c>
      <c r="F1502" s="13">
        <v>152</v>
      </c>
      <c r="G1502" s="14">
        <v>0.003539737731264501</v>
      </c>
      <c r="I1502" s="14">
        <v>5.310789609411504</v>
      </c>
      <c r="J1502">
        <f t="shared" si="83"/>
        <v>3.2449528354550865</v>
      </c>
      <c r="K1502" s="17">
        <v>48.28798862284354</v>
      </c>
      <c r="N1502" s="15">
        <v>38640</v>
      </c>
      <c r="O1502" s="15">
        <v>38842</v>
      </c>
    </row>
    <row r="1503" spans="1:15" ht="12.75">
      <c r="A1503" s="14" t="s">
        <v>59</v>
      </c>
      <c r="B1503" s="13" t="s">
        <v>55</v>
      </c>
      <c r="D1503" s="14">
        <v>0.4290340659340659</v>
      </c>
      <c r="F1503" s="14">
        <v>152</v>
      </c>
      <c r="G1503" s="14">
        <v>0.0028225925390399074</v>
      </c>
      <c r="I1503" s="14">
        <v>9.424652635457878</v>
      </c>
      <c r="J1503">
        <f t="shared" si="83"/>
        <v>1.9925874657198102</v>
      </c>
      <c r="K1503" s="17">
        <v>29.651599192259077</v>
      </c>
      <c r="N1503" s="15">
        <v>38640</v>
      </c>
      <c r="O1503" s="15">
        <v>38842</v>
      </c>
    </row>
    <row r="1504" spans="1:15" ht="12.75">
      <c r="A1504" s="14" t="s">
        <v>59</v>
      </c>
      <c r="B1504" s="13" t="s">
        <v>55</v>
      </c>
      <c r="D1504" s="14">
        <v>0.6346978632478633</v>
      </c>
      <c r="F1504" s="13">
        <v>152</v>
      </c>
      <c r="G1504" s="14">
        <v>0.004175643837156995</v>
      </c>
      <c r="I1504" s="14">
        <v>7.2165137164944815</v>
      </c>
      <c r="J1504">
        <f t="shared" si="83"/>
        <v>2.9477783884443793</v>
      </c>
      <c r="K1504" s="17">
        <v>43.86574982804135</v>
      </c>
      <c r="N1504" s="15">
        <v>38640</v>
      </c>
      <c r="O1504" s="15">
        <v>38842</v>
      </c>
    </row>
    <row r="1505" spans="1:15" ht="12.75">
      <c r="A1505" s="14" t="s">
        <v>59</v>
      </c>
      <c r="B1505" s="13" t="s">
        <v>55</v>
      </c>
      <c r="D1505" s="14">
        <v>0.4394190476190476</v>
      </c>
      <c r="F1505" s="14">
        <v>152</v>
      </c>
      <c r="G1505" s="14">
        <v>0.0028909147869674184</v>
      </c>
      <c r="I1505" s="14">
        <v>13.645765435960099</v>
      </c>
      <c r="J1505">
        <f t="shared" si="83"/>
        <v>1.7977966882361691</v>
      </c>
      <c r="K1505" s="17">
        <v>26.752926908276322</v>
      </c>
      <c r="N1505" s="15">
        <v>38640</v>
      </c>
      <c r="O1505" s="15">
        <v>38842</v>
      </c>
    </row>
    <row r="1506" spans="1:15" ht="12.75">
      <c r="A1506" s="14" t="s">
        <v>59</v>
      </c>
      <c r="B1506" s="13" t="s">
        <v>55</v>
      </c>
      <c r="D1506" s="14">
        <v>0.3476781746031746</v>
      </c>
      <c r="F1506" s="13">
        <v>152</v>
      </c>
      <c r="G1506" s="14">
        <v>0.0022873564118629907</v>
      </c>
      <c r="I1506" s="14">
        <v>15.454757124230431</v>
      </c>
      <c r="J1506">
        <f t="shared" si="83"/>
        <v>1.5316856828004166</v>
      </c>
      <c r="K1506" s="17">
        <v>22.79294170833953</v>
      </c>
      <c r="N1506" s="15">
        <v>38640</v>
      </c>
      <c r="O1506" s="15">
        <v>38842</v>
      </c>
    </row>
    <row r="1507" spans="1:15" ht="12.75">
      <c r="A1507" s="14" t="s">
        <v>59</v>
      </c>
      <c r="B1507" s="13" t="s">
        <v>55</v>
      </c>
      <c r="D1507" s="14">
        <v>0.5022931697931697</v>
      </c>
      <c r="F1507" s="14">
        <v>152</v>
      </c>
      <c r="G1507" s="14">
        <v>0.003304560327586643</v>
      </c>
      <c r="I1507" s="14">
        <v>8.422633695646534</v>
      </c>
      <c r="J1507">
        <f t="shared" si="83"/>
        <v>3.091650779647532</v>
      </c>
      <c r="K1507" s="17">
        <v>46.00670803046922</v>
      </c>
      <c r="N1507" s="15">
        <v>38640</v>
      </c>
      <c r="O1507" s="15">
        <v>38842</v>
      </c>
    </row>
    <row r="1508" spans="1:15" ht="12.75">
      <c r="A1508" s="14" t="s">
        <v>59</v>
      </c>
      <c r="B1508" s="13" t="s">
        <v>55</v>
      </c>
      <c r="D1508" s="14">
        <v>0.6243803418803421</v>
      </c>
      <c r="F1508" s="13">
        <v>152</v>
      </c>
      <c r="G1508" s="14">
        <v>0.004107765407107514</v>
      </c>
      <c r="I1508" s="14">
        <v>5.8478422710764875</v>
      </c>
      <c r="J1508">
        <f t="shared" si="83"/>
        <v>3.41100198932927</v>
      </c>
      <c r="K1508" s="17">
        <v>50.7589581745427</v>
      </c>
      <c r="N1508" s="15">
        <v>38640</v>
      </c>
      <c r="O1508" s="15">
        <v>38842</v>
      </c>
    </row>
    <row r="1509" spans="1:15" ht="12.75">
      <c r="A1509" s="14" t="s">
        <v>59</v>
      </c>
      <c r="B1509" s="13" t="s">
        <v>55</v>
      </c>
      <c r="D1509" s="14">
        <v>0.6239657968450538</v>
      </c>
      <c r="F1509" s="14">
        <v>70</v>
      </c>
      <c r="G1509" s="14">
        <v>0.008913797097786483</v>
      </c>
      <c r="I1509" s="14">
        <v>3.939188459427994</v>
      </c>
      <c r="J1509">
        <f t="shared" si="83"/>
        <v>2.5913736622397385</v>
      </c>
      <c r="K1509" s="17">
        <v>38.562108069043724</v>
      </c>
      <c r="N1509" s="15">
        <v>38640</v>
      </c>
      <c r="O1509" s="15">
        <v>38736</v>
      </c>
    </row>
    <row r="1510" spans="1:15" ht="12.75">
      <c r="A1510" s="14" t="s">
        <v>59</v>
      </c>
      <c r="B1510" s="13" t="s">
        <v>55</v>
      </c>
      <c r="D1510" s="14">
        <v>0.7641008986928105</v>
      </c>
      <c r="F1510" s="13">
        <v>70</v>
      </c>
      <c r="G1510" s="14">
        <v>0.010915727124183008</v>
      </c>
      <c r="I1510" s="14">
        <v>3.7365505896862072</v>
      </c>
      <c r="J1510">
        <f t="shared" si="83"/>
        <v>1.5725054646861991</v>
      </c>
      <c r="K1510" s="17">
        <v>23.40037893878272</v>
      </c>
      <c r="N1510" s="15">
        <v>38640</v>
      </c>
      <c r="O1510" s="15">
        <v>38736</v>
      </c>
    </row>
    <row r="1511" spans="1:15" ht="12.75">
      <c r="A1511" s="14" t="s">
        <v>59</v>
      </c>
      <c r="B1511" s="13" t="s">
        <v>55</v>
      </c>
      <c r="D1511" s="14">
        <v>0.6828895768833849</v>
      </c>
      <c r="F1511" s="14">
        <v>70</v>
      </c>
      <c r="G1511" s="14">
        <v>0.009755565384048356</v>
      </c>
      <c r="I1511" s="14">
        <v>3.576333724939504</v>
      </c>
      <c r="J1511">
        <f t="shared" si="83"/>
        <v>2.9810137728212376</v>
      </c>
      <c r="K1511" s="17">
        <v>44.360324000316034</v>
      </c>
      <c r="N1511" s="15">
        <v>38640</v>
      </c>
      <c r="O1511" s="15">
        <v>38736</v>
      </c>
    </row>
    <row r="1512" spans="1:15" ht="12.75">
      <c r="A1512" s="14" t="s">
        <v>59</v>
      </c>
      <c r="B1512" s="13" t="s">
        <v>55</v>
      </c>
      <c r="D1512" s="14">
        <v>0.627270171957672</v>
      </c>
      <c r="F1512" s="13">
        <v>70</v>
      </c>
      <c r="G1512" s="14">
        <v>0.008961002456538171</v>
      </c>
      <c r="I1512" s="14">
        <v>3.0353354073110275</v>
      </c>
      <c r="J1512">
        <f t="shared" si="83"/>
        <v>1.7829330853063656</v>
      </c>
      <c r="K1512" s="17">
        <v>26.531742340868536</v>
      </c>
      <c r="N1512" s="15">
        <v>38640</v>
      </c>
      <c r="O1512" s="15">
        <v>38736</v>
      </c>
    </row>
    <row r="1513" spans="1:15" ht="12.75">
      <c r="A1513" s="14" t="s">
        <v>59</v>
      </c>
      <c r="B1513" s="13" t="s">
        <v>55</v>
      </c>
      <c r="D1513" s="14">
        <v>0.7585648148148149</v>
      </c>
      <c r="F1513" s="14">
        <v>70</v>
      </c>
      <c r="G1513" s="14">
        <v>0.010836640211640212</v>
      </c>
      <c r="I1513" s="14">
        <v>2.47024397389766</v>
      </c>
      <c r="J1513">
        <f t="shared" si="83"/>
        <v>1.3085106806885785</v>
      </c>
      <c r="K1513" s="17">
        <v>19.47188512929432</v>
      </c>
      <c r="N1513" s="15">
        <v>38640</v>
      </c>
      <c r="O1513" s="15">
        <v>38736</v>
      </c>
    </row>
    <row r="1514" spans="1:15" ht="12.75">
      <c r="A1514" s="14" t="s">
        <v>59</v>
      </c>
      <c r="B1514" s="13" t="s">
        <v>55</v>
      </c>
      <c r="D1514" s="14">
        <v>0.7191350762527232</v>
      </c>
      <c r="F1514" s="13">
        <v>70</v>
      </c>
      <c r="G1514" s="14">
        <v>0.01027335823218176</v>
      </c>
      <c r="I1514" s="14">
        <v>3.114151159137725</v>
      </c>
      <c r="J1514">
        <f t="shared" si="83"/>
        <v>2.6601449353955986</v>
      </c>
      <c r="K1514" s="17">
        <v>39.58549011005355</v>
      </c>
      <c r="N1514" s="15">
        <v>38640</v>
      </c>
      <c r="O1514" s="15">
        <v>38736</v>
      </c>
    </row>
    <row r="1515" spans="1:15" ht="12.75">
      <c r="A1515" s="14" t="s">
        <v>59</v>
      </c>
      <c r="B1515" s="13" t="s">
        <v>55</v>
      </c>
      <c r="D1515" s="14">
        <v>0.6380134158926728</v>
      </c>
      <c r="F1515" s="14">
        <v>70</v>
      </c>
      <c r="G1515" s="14">
        <v>0.009114477369895325</v>
      </c>
      <c r="I1515" s="14">
        <v>4.509945641286056</v>
      </c>
      <c r="J1515">
        <f t="shared" si="83"/>
        <v>3.0987508604402154</v>
      </c>
      <c r="K1515" s="17">
        <v>46.11236399464606</v>
      </c>
      <c r="N1515" s="15">
        <v>38640</v>
      </c>
      <c r="O1515" s="15">
        <v>38736</v>
      </c>
    </row>
    <row r="1516" spans="1:15" ht="12.75">
      <c r="A1516" s="14" t="s">
        <v>59</v>
      </c>
      <c r="B1516" s="13" t="s">
        <v>55</v>
      </c>
      <c r="D1516" s="14">
        <v>0.611166437335168</v>
      </c>
      <c r="F1516" s="14">
        <v>83</v>
      </c>
      <c r="G1516" s="14">
        <v>0.007363451052230939</v>
      </c>
      <c r="I1516" s="14">
        <v>5.263890412597497</v>
      </c>
      <c r="J1516">
        <f t="shared" si="83"/>
        <v>2.5913736622397385</v>
      </c>
      <c r="K1516" s="17">
        <v>38.562108069043724</v>
      </c>
      <c r="N1516" s="15">
        <v>38640</v>
      </c>
      <c r="O1516" s="15">
        <v>38758</v>
      </c>
    </row>
    <row r="1517" spans="1:15" ht="12.75">
      <c r="A1517" s="14" t="s">
        <v>59</v>
      </c>
      <c r="B1517" s="13" t="s">
        <v>55</v>
      </c>
      <c r="D1517" s="14">
        <v>0.7663888888888891</v>
      </c>
      <c r="F1517" s="13">
        <v>83</v>
      </c>
      <c r="G1517" s="14">
        <v>0.00923360107095047</v>
      </c>
      <c r="I1517" s="14">
        <v>2.54541574595626</v>
      </c>
      <c r="J1517">
        <f t="shared" si="83"/>
        <v>1.5725054646861991</v>
      </c>
      <c r="K1517" s="17">
        <v>23.40037893878272</v>
      </c>
      <c r="N1517" s="15">
        <v>38640</v>
      </c>
      <c r="O1517" s="15">
        <v>38758</v>
      </c>
    </row>
    <row r="1518" spans="1:15" ht="12.75">
      <c r="A1518" s="14" t="s">
        <v>59</v>
      </c>
      <c r="B1518" s="13" t="s">
        <v>55</v>
      </c>
      <c r="D1518" s="14">
        <v>0.6711819172113289</v>
      </c>
      <c r="F1518" s="14">
        <v>83</v>
      </c>
      <c r="G1518" s="14">
        <v>0.008086529123028059</v>
      </c>
      <c r="I1518" s="14">
        <v>4.231895586035653</v>
      </c>
      <c r="J1518">
        <f t="shared" si="83"/>
        <v>2.9810137728212376</v>
      </c>
      <c r="K1518" s="17">
        <v>44.360324000316034</v>
      </c>
      <c r="N1518" s="15">
        <v>38640</v>
      </c>
      <c r="O1518" s="15">
        <v>38758</v>
      </c>
    </row>
    <row r="1519" spans="1:15" ht="12.75">
      <c r="A1519" s="14" t="s">
        <v>59</v>
      </c>
      <c r="B1519" s="13" t="s">
        <v>55</v>
      </c>
      <c r="D1519" s="14">
        <v>0.5955664488017428</v>
      </c>
      <c r="F1519" s="13">
        <v>83</v>
      </c>
      <c r="G1519" s="14">
        <v>0.007175499383153528</v>
      </c>
      <c r="I1519" s="14">
        <v>4.2506399150336565</v>
      </c>
      <c r="J1519">
        <f t="shared" si="83"/>
        <v>1.7829330853063656</v>
      </c>
      <c r="K1519" s="17">
        <v>26.531742340868536</v>
      </c>
      <c r="N1519" s="15">
        <v>38640</v>
      </c>
      <c r="O1519" s="15">
        <v>38758</v>
      </c>
    </row>
    <row r="1520" spans="1:15" ht="12.75">
      <c r="A1520" s="14" t="s">
        <v>59</v>
      </c>
      <c r="B1520" s="13" t="s">
        <v>55</v>
      </c>
      <c r="D1520" s="14">
        <v>0.7634742647058824</v>
      </c>
      <c r="F1520" s="14">
        <v>83</v>
      </c>
      <c r="G1520" s="14">
        <v>0.009198485116938342</v>
      </c>
      <c r="I1520" s="14">
        <v>2.5751833316596318</v>
      </c>
      <c r="J1520">
        <f t="shared" si="83"/>
        <v>1.3085106806885785</v>
      </c>
      <c r="K1520" s="17">
        <v>19.47188512929432</v>
      </c>
      <c r="N1520" s="15">
        <v>38640</v>
      </c>
      <c r="O1520" s="15">
        <v>38758</v>
      </c>
    </row>
    <row r="1521" spans="1:15" ht="12.75">
      <c r="A1521" s="14" t="s">
        <v>59</v>
      </c>
      <c r="B1521" s="13" t="s">
        <v>55</v>
      </c>
      <c r="D1521" s="14">
        <v>0.7076851851851851</v>
      </c>
      <c r="F1521" s="13">
        <v>83</v>
      </c>
      <c r="G1521" s="14">
        <v>0.008526327532351628</v>
      </c>
      <c r="I1521" s="14">
        <v>3.734425889768327</v>
      </c>
      <c r="J1521">
        <f t="shared" si="83"/>
        <v>2.6601449353955986</v>
      </c>
      <c r="K1521" s="17">
        <v>39.58549011005355</v>
      </c>
      <c r="N1521" s="15">
        <v>38640</v>
      </c>
      <c r="O1521" s="15">
        <v>38758</v>
      </c>
    </row>
    <row r="1522" spans="1:15" ht="12.75">
      <c r="A1522" s="14" t="s">
        <v>59</v>
      </c>
      <c r="B1522" s="13" t="s">
        <v>55</v>
      </c>
      <c r="D1522" s="14">
        <v>0.6288541666666666</v>
      </c>
      <c r="F1522" s="14">
        <v>83</v>
      </c>
      <c r="G1522" s="14">
        <v>0.007576556224899598</v>
      </c>
      <c r="I1522" s="14">
        <v>4.149195309517554</v>
      </c>
      <c r="J1522">
        <f t="shared" si="83"/>
        <v>3.0987508604402154</v>
      </c>
      <c r="K1522" s="17">
        <v>46.11236399464606</v>
      </c>
      <c r="N1522" s="15">
        <v>38640</v>
      </c>
      <c r="O1522" s="15">
        <v>38758</v>
      </c>
    </row>
    <row r="1523" spans="1:15" ht="12.75">
      <c r="A1523" s="14" t="s">
        <v>59</v>
      </c>
      <c r="B1523" s="13" t="s">
        <v>55</v>
      </c>
      <c r="D1523" s="14">
        <v>0.5492049486461251</v>
      </c>
      <c r="F1523" s="14">
        <v>87</v>
      </c>
      <c r="G1523" s="14">
        <v>0.006312700559150864</v>
      </c>
      <c r="I1523" s="14">
        <v>4.71287279871339</v>
      </c>
      <c r="J1523">
        <f t="shared" si="83"/>
        <v>2.5913736622397385</v>
      </c>
      <c r="K1523" s="17">
        <v>38.562108069043724</v>
      </c>
      <c r="N1523" s="15">
        <v>38640</v>
      </c>
      <c r="O1523" s="15">
        <v>38771</v>
      </c>
    </row>
    <row r="1524" spans="1:15" ht="12.75">
      <c r="A1524" s="14" t="s">
        <v>59</v>
      </c>
      <c r="B1524" s="13" t="s">
        <v>55</v>
      </c>
      <c r="D1524" s="14">
        <v>0.745</v>
      </c>
      <c r="F1524" s="13">
        <v>87</v>
      </c>
      <c r="G1524" s="14">
        <v>0.008563218390804598</v>
      </c>
      <c r="I1524" s="14">
        <v>3.1653131168272353</v>
      </c>
      <c r="J1524">
        <f t="shared" si="83"/>
        <v>1.5725054646861991</v>
      </c>
      <c r="K1524" s="17">
        <v>23.40037893878272</v>
      </c>
      <c r="N1524" s="15">
        <v>38640</v>
      </c>
      <c r="O1524" s="15">
        <v>38771</v>
      </c>
    </row>
    <row r="1525" spans="1:15" ht="12.75">
      <c r="A1525" s="14" t="s">
        <v>59</v>
      </c>
      <c r="B1525" s="13" t="s">
        <v>55</v>
      </c>
      <c r="D1525" s="14">
        <v>0.6530030165912518</v>
      </c>
      <c r="F1525" s="14">
        <v>87</v>
      </c>
      <c r="G1525" s="14">
        <v>0.007505781799899447</v>
      </c>
      <c r="I1525" s="14">
        <v>4.537715701084778</v>
      </c>
      <c r="J1525">
        <f t="shared" si="83"/>
        <v>2.9810137728212376</v>
      </c>
      <c r="K1525" s="17">
        <v>44.360324000316034</v>
      </c>
      <c r="N1525" s="15">
        <v>38640</v>
      </c>
      <c r="O1525" s="15">
        <v>38771</v>
      </c>
    </row>
    <row r="1526" spans="1:15" ht="12.75">
      <c r="A1526" s="14" t="s">
        <v>59</v>
      </c>
      <c r="B1526" s="13" t="s">
        <v>55</v>
      </c>
      <c r="D1526" s="14">
        <v>0.5551220043572985</v>
      </c>
      <c r="F1526" s="13">
        <v>87</v>
      </c>
      <c r="G1526" s="14">
        <v>0.006380712693762052</v>
      </c>
      <c r="I1526" s="14">
        <v>3.2275168048682588</v>
      </c>
      <c r="J1526">
        <f t="shared" si="83"/>
        <v>1.7829330853063656</v>
      </c>
      <c r="K1526" s="17">
        <v>26.531742340868536</v>
      </c>
      <c r="N1526" s="15">
        <v>38640</v>
      </c>
      <c r="O1526" s="15">
        <v>38771</v>
      </c>
    </row>
    <row r="1527" spans="1:15" ht="12.75">
      <c r="A1527" s="14" t="s">
        <v>59</v>
      </c>
      <c r="B1527" s="13" t="s">
        <v>55</v>
      </c>
      <c r="D1527" s="14">
        <v>0.7355555555555555</v>
      </c>
      <c r="F1527" s="14">
        <v>87</v>
      </c>
      <c r="G1527" s="14">
        <v>0.008454661558109833</v>
      </c>
      <c r="I1527" s="14">
        <v>3.376281630759532</v>
      </c>
      <c r="J1527">
        <f t="shared" si="83"/>
        <v>1.3085106806885785</v>
      </c>
      <c r="K1527" s="17">
        <v>19.47188512929432</v>
      </c>
      <c r="N1527" s="15">
        <v>38640</v>
      </c>
      <c r="O1527" s="15">
        <v>38771</v>
      </c>
    </row>
    <row r="1528" spans="1:15" ht="12.75">
      <c r="A1528" s="14" t="s">
        <v>59</v>
      </c>
      <c r="B1528" s="13" t="s">
        <v>55</v>
      </c>
      <c r="D1528" s="14">
        <v>0.6755059523809525</v>
      </c>
      <c r="F1528" s="13">
        <v>87</v>
      </c>
      <c r="G1528" s="14">
        <v>0.0077644362342638214</v>
      </c>
      <c r="I1528" s="14">
        <v>2.7408724950546968</v>
      </c>
      <c r="J1528">
        <f t="shared" si="83"/>
        <v>2.6601449353955986</v>
      </c>
      <c r="K1528" s="17">
        <v>39.58549011005355</v>
      </c>
      <c r="N1528" s="15">
        <v>38640</v>
      </c>
      <c r="O1528" s="15">
        <v>38771</v>
      </c>
    </row>
    <row r="1529" spans="1:15" ht="12.75">
      <c r="A1529" s="14" t="s">
        <v>59</v>
      </c>
      <c r="B1529" s="13" t="s">
        <v>55</v>
      </c>
      <c r="D1529" s="14">
        <v>0.5886068376068375</v>
      </c>
      <c r="F1529" s="14">
        <v>87</v>
      </c>
      <c r="G1529" s="14">
        <v>0.006765595834561351</v>
      </c>
      <c r="I1529" s="14">
        <v>4.497840639826454</v>
      </c>
      <c r="J1529">
        <f t="shared" si="83"/>
        <v>3.0987508604402154</v>
      </c>
      <c r="K1529" s="17">
        <v>46.11236399464606</v>
      </c>
      <c r="N1529" s="15">
        <v>38640</v>
      </c>
      <c r="O1529" s="15">
        <v>38771</v>
      </c>
    </row>
    <row r="1530" spans="1:15" ht="12.75">
      <c r="A1530" s="14" t="s">
        <v>59</v>
      </c>
      <c r="B1530" s="13" t="s">
        <v>55</v>
      </c>
      <c r="D1530" s="14">
        <v>0.49848901098901105</v>
      </c>
      <c r="F1530" s="14">
        <v>98</v>
      </c>
      <c r="G1530" s="13">
        <v>0.005086622561112358</v>
      </c>
      <c r="I1530" s="14">
        <v>5.187974970467386</v>
      </c>
      <c r="J1530">
        <f t="shared" si="83"/>
        <v>2.5913736622397385</v>
      </c>
      <c r="K1530" s="17">
        <v>38.562108069043724</v>
      </c>
      <c r="N1530" s="15">
        <v>38640</v>
      </c>
      <c r="O1530" s="15">
        <v>38783</v>
      </c>
    </row>
    <row r="1531" spans="1:15" ht="12.75">
      <c r="A1531" s="14" t="s">
        <v>59</v>
      </c>
      <c r="B1531" s="13" t="s">
        <v>55</v>
      </c>
      <c r="D1531" s="14">
        <v>0.6866180555555556</v>
      </c>
      <c r="F1531" s="13">
        <v>98</v>
      </c>
      <c r="G1531" s="13">
        <v>0.007006306689342404</v>
      </c>
      <c r="I1531" s="14">
        <v>3.9243889239636522</v>
      </c>
      <c r="J1531">
        <f t="shared" si="83"/>
        <v>1.5725054646861991</v>
      </c>
      <c r="K1531" s="17">
        <v>23.40037893878272</v>
      </c>
      <c r="N1531" s="15">
        <v>38640</v>
      </c>
      <c r="O1531" s="15">
        <v>38783</v>
      </c>
    </row>
    <row r="1532" spans="1:15" ht="12.75">
      <c r="A1532" s="14" t="s">
        <v>59</v>
      </c>
      <c r="B1532" s="13" t="s">
        <v>55</v>
      </c>
      <c r="D1532" s="14">
        <v>0.5701611721611721</v>
      </c>
      <c r="F1532" s="14">
        <v>98</v>
      </c>
      <c r="G1532" s="13">
        <v>0.005817971144501756</v>
      </c>
      <c r="I1532" s="14">
        <v>6.44559605293193</v>
      </c>
      <c r="J1532">
        <f t="shared" si="83"/>
        <v>2.9810137728212376</v>
      </c>
      <c r="K1532" s="17">
        <v>44.360324000316034</v>
      </c>
      <c r="N1532" s="15">
        <v>38640</v>
      </c>
      <c r="O1532" s="15">
        <v>38783</v>
      </c>
    </row>
    <row r="1533" spans="1:15" ht="12.75">
      <c r="A1533" s="14" t="s">
        <v>59</v>
      </c>
      <c r="B1533" s="13" t="s">
        <v>55</v>
      </c>
      <c r="D1533" s="14">
        <v>0.4934273504273505</v>
      </c>
      <c r="F1533" s="13">
        <v>98</v>
      </c>
      <c r="G1533" s="13">
        <v>0.005034972963544392</v>
      </c>
      <c r="I1533" s="14">
        <v>3.7248481784882976</v>
      </c>
      <c r="J1533">
        <f t="shared" si="83"/>
        <v>1.7829330853063656</v>
      </c>
      <c r="K1533" s="17">
        <v>26.531742340868536</v>
      </c>
      <c r="N1533" s="15">
        <v>38640</v>
      </c>
      <c r="O1533" s="15">
        <v>38783</v>
      </c>
    </row>
    <row r="1534" spans="1:15" ht="12.75">
      <c r="A1534" s="14" t="s">
        <v>59</v>
      </c>
      <c r="B1534" s="13" t="s">
        <v>55</v>
      </c>
      <c r="D1534" s="14">
        <v>0.6999130036630037</v>
      </c>
      <c r="F1534" s="14">
        <v>98</v>
      </c>
      <c r="G1534" s="13">
        <v>0.007141969425132691</v>
      </c>
      <c r="I1534" s="14">
        <v>4.574288728969534</v>
      </c>
      <c r="J1534">
        <f t="shared" si="83"/>
        <v>1.3085106806885785</v>
      </c>
      <c r="K1534" s="17">
        <v>19.47188512929432</v>
      </c>
      <c r="N1534" s="15">
        <v>38640</v>
      </c>
      <c r="O1534" s="15">
        <v>38783</v>
      </c>
    </row>
    <row r="1535" spans="1:15" ht="12.75">
      <c r="A1535" s="14" t="s">
        <v>59</v>
      </c>
      <c r="B1535" s="13" t="s">
        <v>55</v>
      </c>
      <c r="D1535" s="14">
        <v>0.636547619047619</v>
      </c>
      <c r="F1535" s="13">
        <v>98</v>
      </c>
      <c r="G1535" s="13">
        <v>0.006495383867832848</v>
      </c>
      <c r="I1535" s="14">
        <v>3.2102469472569024</v>
      </c>
      <c r="J1535">
        <f t="shared" si="83"/>
        <v>2.6601449353955986</v>
      </c>
      <c r="K1535" s="17">
        <v>39.58549011005355</v>
      </c>
      <c r="N1535" s="15">
        <v>38640</v>
      </c>
      <c r="O1535" s="15">
        <v>38783</v>
      </c>
    </row>
    <row r="1536" spans="1:15" ht="12.75">
      <c r="A1536" s="14" t="s">
        <v>59</v>
      </c>
      <c r="B1536" s="13" t="s">
        <v>55</v>
      </c>
      <c r="D1536" s="14">
        <v>0.5310683760683761</v>
      </c>
      <c r="F1536" s="14">
        <v>98</v>
      </c>
      <c r="G1536" s="13">
        <v>0.005419065061922205</v>
      </c>
      <c r="I1536" s="14">
        <v>5.031716171714817</v>
      </c>
      <c r="J1536">
        <f t="shared" si="83"/>
        <v>3.0987508604402154</v>
      </c>
      <c r="K1536" s="17">
        <v>46.11236399464606</v>
      </c>
      <c r="N1536" s="15">
        <v>38640</v>
      </c>
      <c r="O1536" s="15">
        <v>38783</v>
      </c>
    </row>
    <row r="1537" spans="1:15" ht="12.75">
      <c r="A1537" s="14" t="s">
        <v>59</v>
      </c>
      <c r="B1537" s="13" t="s">
        <v>55</v>
      </c>
      <c r="D1537" s="14">
        <v>0.47761214630779847</v>
      </c>
      <c r="F1537" s="14">
        <v>105</v>
      </c>
      <c r="G1537" s="14">
        <v>0.004548687107693319</v>
      </c>
      <c r="I1537" s="14">
        <v>6.9079210473574975</v>
      </c>
      <c r="J1537">
        <f t="shared" si="83"/>
        <v>2.5913736622397385</v>
      </c>
      <c r="K1537" s="17">
        <v>38.562108069043724</v>
      </c>
      <c r="N1537" s="15">
        <v>38640</v>
      </c>
      <c r="O1537" s="15">
        <v>38790</v>
      </c>
    </row>
    <row r="1538" spans="1:15" ht="12.75">
      <c r="A1538" s="14" t="s">
        <v>59</v>
      </c>
      <c r="B1538" s="13" t="s">
        <v>55</v>
      </c>
      <c r="D1538" s="14">
        <v>0.7059420289855073</v>
      </c>
      <c r="F1538" s="13">
        <v>105</v>
      </c>
      <c r="G1538" s="14">
        <v>0.0067232574189095935</v>
      </c>
      <c r="I1538" s="14">
        <v>4.259688046380073</v>
      </c>
      <c r="J1538">
        <f t="shared" si="83"/>
        <v>1.5725054646861991</v>
      </c>
      <c r="K1538" s="17">
        <v>23.40037893878272</v>
      </c>
      <c r="N1538" s="15">
        <v>38640</v>
      </c>
      <c r="O1538" s="15">
        <v>38790</v>
      </c>
    </row>
    <row r="1539" spans="1:15" ht="12.75">
      <c r="A1539" s="14" t="s">
        <v>59</v>
      </c>
      <c r="B1539" s="13" t="s">
        <v>55</v>
      </c>
      <c r="D1539" s="14">
        <v>0.5756150793650794</v>
      </c>
      <c r="F1539" s="14">
        <v>105</v>
      </c>
      <c r="G1539" s="14">
        <v>0.005482048374905518</v>
      </c>
      <c r="I1539" s="14">
        <v>6.555073047322413</v>
      </c>
      <c r="J1539">
        <f t="shared" si="83"/>
        <v>2.9810137728212376</v>
      </c>
      <c r="K1539" s="17">
        <v>44.360324000316034</v>
      </c>
      <c r="N1539" s="15">
        <v>38640</v>
      </c>
      <c r="O1539" s="15">
        <v>38790</v>
      </c>
    </row>
    <row r="1540" spans="1:15" ht="12.75">
      <c r="A1540" s="14" t="s">
        <v>59</v>
      </c>
      <c r="B1540" s="13" t="s">
        <v>55</v>
      </c>
      <c r="D1540" s="14">
        <v>0.5096916971916972</v>
      </c>
      <c r="F1540" s="13">
        <v>105</v>
      </c>
      <c r="G1540" s="14">
        <v>0.004854206639920925</v>
      </c>
      <c r="I1540" s="14">
        <v>5.274081506133453</v>
      </c>
      <c r="J1540">
        <f t="shared" si="83"/>
        <v>1.7829330853063656</v>
      </c>
      <c r="K1540" s="17">
        <v>26.531742340868536</v>
      </c>
      <c r="N1540" s="15">
        <v>38640</v>
      </c>
      <c r="O1540" s="15">
        <v>38790</v>
      </c>
    </row>
    <row r="1541" spans="1:15" ht="12.75">
      <c r="A1541" s="14" t="s">
        <v>59</v>
      </c>
      <c r="B1541" s="13" t="s">
        <v>55</v>
      </c>
      <c r="D1541" s="14">
        <v>0.7172920979986196</v>
      </c>
      <c r="F1541" s="14">
        <v>105</v>
      </c>
      <c r="G1541" s="14">
        <v>0.006831353314272567</v>
      </c>
      <c r="I1541" s="14">
        <v>4.83005986566054</v>
      </c>
      <c r="J1541">
        <f t="shared" si="83"/>
        <v>1.3085106806885785</v>
      </c>
      <c r="K1541" s="17">
        <v>19.47188512929432</v>
      </c>
      <c r="N1541" s="15">
        <v>38640</v>
      </c>
      <c r="O1541" s="15">
        <v>38790</v>
      </c>
    </row>
    <row r="1542" spans="1:15" ht="12.75">
      <c r="A1542" s="14" t="s">
        <v>59</v>
      </c>
      <c r="B1542" s="13" t="s">
        <v>55</v>
      </c>
      <c r="D1542" s="14">
        <v>0.6492444444444444</v>
      </c>
      <c r="F1542" s="13">
        <v>105</v>
      </c>
      <c r="G1542" s="14">
        <v>0.006183280423280423</v>
      </c>
      <c r="I1542" s="14">
        <v>5.049097847864021</v>
      </c>
      <c r="J1542">
        <f t="shared" si="83"/>
        <v>2.6601449353955986</v>
      </c>
      <c r="K1542" s="17">
        <v>39.58549011005355</v>
      </c>
      <c r="N1542" s="15">
        <v>38640</v>
      </c>
      <c r="O1542" s="15">
        <v>38790</v>
      </c>
    </row>
    <row r="1543" spans="1:15" ht="12.75">
      <c r="A1543" s="14" t="s">
        <v>59</v>
      </c>
      <c r="B1543" s="13" t="s">
        <v>55</v>
      </c>
      <c r="D1543" s="14">
        <v>0.5470950577200577</v>
      </c>
      <c r="F1543" s="14">
        <v>105</v>
      </c>
      <c r="G1543" s="14">
        <v>0.005210429121143407</v>
      </c>
      <c r="I1543" s="14">
        <v>6.915842807624494</v>
      </c>
      <c r="J1543">
        <f t="shared" si="83"/>
        <v>3.0987508604402154</v>
      </c>
      <c r="K1543" s="17">
        <v>46.11236399464606</v>
      </c>
      <c r="N1543" s="15">
        <v>38640</v>
      </c>
      <c r="O1543" s="15">
        <v>38790</v>
      </c>
    </row>
    <row r="1544" spans="1:15" ht="12.75">
      <c r="A1544" s="14" t="s">
        <v>59</v>
      </c>
      <c r="B1544" s="13" t="s">
        <v>55</v>
      </c>
      <c r="D1544" s="14">
        <v>0.5132683982683982</v>
      </c>
      <c r="F1544" s="14">
        <v>115</v>
      </c>
      <c r="G1544" s="14">
        <v>0.004463203463203462</v>
      </c>
      <c r="I1544" s="14">
        <v>9.560037824811035</v>
      </c>
      <c r="J1544">
        <f aca="true" t="shared" si="84" ref="J1544:J1607">K1544*60*1.12/1000</f>
        <v>2.5913736622397385</v>
      </c>
      <c r="K1544" s="17">
        <v>38.562108069043724</v>
      </c>
      <c r="N1544" s="15">
        <v>38640</v>
      </c>
      <c r="O1544" s="15">
        <v>38805</v>
      </c>
    </row>
    <row r="1545" spans="1:15" ht="12.75">
      <c r="A1545" s="14" t="s">
        <v>59</v>
      </c>
      <c r="B1545" s="13" t="s">
        <v>55</v>
      </c>
      <c r="D1545" s="14">
        <v>0.756336917562724</v>
      </c>
      <c r="F1545" s="13">
        <v>115</v>
      </c>
      <c r="G1545" s="14">
        <v>0.006576842761414991</v>
      </c>
      <c r="I1545" s="14">
        <v>3.819995891219026</v>
      </c>
      <c r="J1545">
        <f t="shared" si="84"/>
        <v>1.5725054646861991</v>
      </c>
      <c r="K1545" s="17">
        <v>23.40037893878272</v>
      </c>
      <c r="N1545" s="15">
        <v>38640</v>
      </c>
      <c r="O1545" s="15">
        <v>38805</v>
      </c>
    </row>
    <row r="1546" spans="1:15" ht="12.75">
      <c r="A1546" s="14" t="s">
        <v>59</v>
      </c>
      <c r="B1546" s="13" t="s">
        <v>55</v>
      </c>
      <c r="D1546" s="14">
        <v>0.6229782608695653</v>
      </c>
      <c r="F1546" s="14">
        <v>115</v>
      </c>
      <c r="G1546" s="14">
        <v>0.0054172022684310026</v>
      </c>
      <c r="I1546" s="14">
        <v>8.453849457203935</v>
      </c>
      <c r="J1546">
        <f t="shared" si="84"/>
        <v>2.9810137728212376</v>
      </c>
      <c r="K1546" s="17">
        <v>44.360324000316034</v>
      </c>
      <c r="N1546" s="15">
        <v>38640</v>
      </c>
      <c r="O1546" s="15">
        <v>38805</v>
      </c>
    </row>
    <row r="1547" spans="1:15" ht="12.75">
      <c r="A1547" s="14" t="s">
        <v>59</v>
      </c>
      <c r="B1547" s="13" t="s">
        <v>55</v>
      </c>
      <c r="D1547" s="14">
        <v>0.5433015873015873</v>
      </c>
      <c r="F1547" s="13">
        <v>115</v>
      </c>
      <c r="G1547" s="14">
        <v>0.004724361628709455</v>
      </c>
      <c r="I1547" s="14">
        <v>9.667145349354024</v>
      </c>
      <c r="J1547">
        <f t="shared" si="84"/>
        <v>1.7829330853063656</v>
      </c>
      <c r="K1547" s="17">
        <v>26.531742340868536</v>
      </c>
      <c r="N1547" s="15">
        <v>38640</v>
      </c>
      <c r="O1547" s="15">
        <v>38805</v>
      </c>
    </row>
    <row r="1548" spans="1:15" ht="12.75">
      <c r="A1548" s="14" t="s">
        <v>59</v>
      </c>
      <c r="B1548" s="13" t="s">
        <v>55</v>
      </c>
      <c r="D1548" s="14">
        <v>0.7476449275362319</v>
      </c>
      <c r="F1548" s="14">
        <v>115</v>
      </c>
      <c r="G1548" s="14">
        <v>0.006501260239445495</v>
      </c>
      <c r="I1548" s="14">
        <v>4.208510754137259</v>
      </c>
      <c r="J1548">
        <f t="shared" si="84"/>
        <v>1.3085106806885785</v>
      </c>
      <c r="K1548" s="17">
        <v>19.47188512929432</v>
      </c>
      <c r="N1548" s="15">
        <v>38640</v>
      </c>
      <c r="O1548" s="15">
        <v>38805</v>
      </c>
    </row>
    <row r="1549" spans="1:15" ht="12.75">
      <c r="A1549" s="14" t="s">
        <v>59</v>
      </c>
      <c r="B1549" s="13" t="s">
        <v>55</v>
      </c>
      <c r="D1549" s="14">
        <v>0.6797808833678399</v>
      </c>
      <c r="F1549" s="13">
        <v>115</v>
      </c>
      <c r="G1549" s="14">
        <v>0.005911138116242086</v>
      </c>
      <c r="I1549" s="14">
        <v>5.699845107845633</v>
      </c>
      <c r="J1549">
        <f t="shared" si="84"/>
        <v>2.6601449353955986</v>
      </c>
      <c r="K1549" s="17">
        <v>39.58549011005355</v>
      </c>
      <c r="N1549" s="15">
        <v>38640</v>
      </c>
      <c r="O1549" s="15">
        <v>38805</v>
      </c>
    </row>
    <row r="1550" spans="1:15" ht="12.75">
      <c r="A1550" s="14" t="s">
        <v>59</v>
      </c>
      <c r="B1550" s="13" t="s">
        <v>55</v>
      </c>
      <c r="D1550" s="14">
        <v>0.5803260869565218</v>
      </c>
      <c r="F1550" s="14">
        <v>115</v>
      </c>
      <c r="G1550" s="14">
        <v>0.005046313799621929</v>
      </c>
      <c r="I1550" s="14">
        <v>8.679903796184222</v>
      </c>
      <c r="J1550">
        <f t="shared" si="84"/>
        <v>3.0987508604402154</v>
      </c>
      <c r="K1550" s="17">
        <v>46.11236399464606</v>
      </c>
      <c r="N1550" s="15">
        <v>38640</v>
      </c>
      <c r="O1550" s="15">
        <v>38805</v>
      </c>
    </row>
    <row r="1551" spans="1:15" ht="12.75">
      <c r="A1551" s="14" t="s">
        <v>59</v>
      </c>
      <c r="B1551" s="13" t="s">
        <v>55</v>
      </c>
      <c r="D1551" s="14">
        <v>0.5633955627705628</v>
      </c>
      <c r="F1551" s="14">
        <v>124</v>
      </c>
      <c r="G1551" s="14">
        <v>0.00454351260298841</v>
      </c>
      <c r="I1551" s="14">
        <v>9.242490894869265</v>
      </c>
      <c r="J1551">
        <f t="shared" si="84"/>
        <v>2.5913736622397385</v>
      </c>
      <c r="K1551" s="17">
        <v>38.562108069043724</v>
      </c>
      <c r="N1551" s="15">
        <v>38640</v>
      </c>
      <c r="O1551" s="15">
        <v>38814</v>
      </c>
    </row>
    <row r="1552" spans="1:15" ht="12.75">
      <c r="A1552" s="14" t="s">
        <v>59</v>
      </c>
      <c r="B1552" s="13" t="s">
        <v>55</v>
      </c>
      <c r="D1552" s="14">
        <v>0.8086114864864865</v>
      </c>
      <c r="F1552" s="13">
        <v>124</v>
      </c>
      <c r="G1552" s="14">
        <v>0.0065210603748910205</v>
      </c>
      <c r="I1552" s="14">
        <v>3.476196191779588</v>
      </c>
      <c r="J1552">
        <f t="shared" si="84"/>
        <v>1.5725054646861991</v>
      </c>
      <c r="K1552" s="17">
        <v>23.40037893878272</v>
      </c>
      <c r="N1552" s="15">
        <v>38640</v>
      </c>
      <c r="O1552" s="15">
        <v>38814</v>
      </c>
    </row>
    <row r="1553" spans="1:15" ht="12.75">
      <c r="A1553" s="14" t="s">
        <v>59</v>
      </c>
      <c r="B1553" s="13" t="s">
        <v>55</v>
      </c>
      <c r="D1553" s="14">
        <v>0.7099217638691323</v>
      </c>
      <c r="F1553" s="14">
        <v>124</v>
      </c>
      <c r="G1553" s="14">
        <v>0.005725175515073648</v>
      </c>
      <c r="I1553" s="14">
        <v>7.676547053235839</v>
      </c>
      <c r="J1553">
        <f t="shared" si="84"/>
        <v>2.9810137728212376</v>
      </c>
      <c r="K1553" s="17">
        <v>44.360324000316034</v>
      </c>
      <c r="N1553" s="15">
        <v>38640</v>
      </c>
      <c r="O1553" s="15">
        <v>38814</v>
      </c>
    </row>
    <row r="1554" spans="1:15" ht="12.75">
      <c r="A1554" s="14" t="s">
        <v>59</v>
      </c>
      <c r="B1554" s="13" t="s">
        <v>55</v>
      </c>
      <c r="D1554" s="14">
        <v>0.6043897332506204</v>
      </c>
      <c r="F1554" s="13">
        <v>124</v>
      </c>
      <c r="G1554" s="14">
        <v>0.004874110752021132</v>
      </c>
      <c r="I1554" s="14">
        <v>11.155284908311907</v>
      </c>
      <c r="J1554">
        <f t="shared" si="84"/>
        <v>1.7829330853063656</v>
      </c>
      <c r="K1554" s="17">
        <v>26.531742340868536</v>
      </c>
      <c r="N1554" s="15">
        <v>38640</v>
      </c>
      <c r="O1554" s="15">
        <v>38814</v>
      </c>
    </row>
    <row r="1555" spans="1:15" ht="12.75">
      <c r="A1555" s="14" t="s">
        <v>59</v>
      </c>
      <c r="B1555" s="13" t="s">
        <v>55</v>
      </c>
      <c r="D1555" s="14">
        <v>0.7777514506769827</v>
      </c>
      <c r="F1555" s="14">
        <v>124</v>
      </c>
      <c r="G1555" s="14">
        <v>0.006272189118362764</v>
      </c>
      <c r="I1555" s="14">
        <v>4.198305385263643</v>
      </c>
      <c r="J1555">
        <f t="shared" si="84"/>
        <v>1.3085106806885785</v>
      </c>
      <c r="K1555" s="17">
        <v>19.47188512929432</v>
      </c>
      <c r="N1555" s="15">
        <v>38640</v>
      </c>
      <c r="O1555" s="15">
        <v>38814</v>
      </c>
    </row>
    <row r="1556" spans="1:15" ht="12.75">
      <c r="A1556" s="14" t="s">
        <v>59</v>
      </c>
      <c r="B1556" s="13" t="s">
        <v>55</v>
      </c>
      <c r="D1556" s="14">
        <v>0.7024236874236873</v>
      </c>
      <c r="F1556" s="13">
        <v>124</v>
      </c>
      <c r="G1556" s="14">
        <v>0.0056647071566426396</v>
      </c>
      <c r="I1556" s="14">
        <v>7.571176808016727</v>
      </c>
      <c r="J1556">
        <f t="shared" si="84"/>
        <v>2.6601449353955986</v>
      </c>
      <c r="K1556" s="17">
        <v>39.58549011005355</v>
      </c>
      <c r="N1556" s="15">
        <v>38640</v>
      </c>
      <c r="O1556" s="15">
        <v>38814</v>
      </c>
    </row>
    <row r="1557" spans="1:15" ht="12.75">
      <c r="A1557" s="14" t="s">
        <v>59</v>
      </c>
      <c r="B1557" s="13" t="s">
        <v>55</v>
      </c>
      <c r="D1557" s="14">
        <v>0.6375151515151516</v>
      </c>
      <c r="F1557" s="14">
        <v>124</v>
      </c>
      <c r="G1557" s="14">
        <v>0.0051412512218963835</v>
      </c>
      <c r="I1557" s="14">
        <v>5.578914578972742</v>
      </c>
      <c r="J1557">
        <f t="shared" si="84"/>
        <v>3.0987508604402154</v>
      </c>
      <c r="K1557" s="17">
        <v>46.11236399464606</v>
      </c>
      <c r="N1557" s="15">
        <v>38640</v>
      </c>
      <c r="O1557" s="15">
        <v>38814</v>
      </c>
    </row>
    <row r="1558" spans="1:15" ht="12.75">
      <c r="A1558" s="14" t="s">
        <v>59</v>
      </c>
      <c r="B1558" s="13" t="s">
        <v>55</v>
      </c>
      <c r="D1558" s="14">
        <v>0.48947050371872897</v>
      </c>
      <c r="F1558" s="14">
        <v>152</v>
      </c>
      <c r="G1558" s="14">
        <v>0.003220200682360059</v>
      </c>
      <c r="I1558" s="14">
        <v>6.374700664520925</v>
      </c>
      <c r="J1558">
        <f t="shared" si="84"/>
        <v>2.5913736622397385</v>
      </c>
      <c r="K1558" s="17">
        <v>38.562108069043724</v>
      </c>
      <c r="N1558" s="15">
        <v>38640</v>
      </c>
      <c r="O1558" s="15">
        <v>38842</v>
      </c>
    </row>
    <row r="1559" spans="1:15" ht="12.75">
      <c r="A1559" s="14" t="s">
        <v>59</v>
      </c>
      <c r="B1559" s="13" t="s">
        <v>55</v>
      </c>
      <c r="D1559" s="14">
        <v>0.4866265808491419</v>
      </c>
      <c r="F1559" s="13">
        <v>152</v>
      </c>
      <c r="G1559" s="14">
        <v>0.0032014906634811966</v>
      </c>
      <c r="I1559" s="14">
        <v>11.171965161087797</v>
      </c>
      <c r="J1559">
        <f t="shared" si="84"/>
        <v>1.5725054646861991</v>
      </c>
      <c r="K1559" s="17">
        <v>23.40037893878272</v>
      </c>
      <c r="N1559" s="15">
        <v>38640</v>
      </c>
      <c r="O1559" s="15">
        <v>38842</v>
      </c>
    </row>
    <row r="1560" spans="1:15" ht="12.75">
      <c r="A1560" s="14" t="s">
        <v>59</v>
      </c>
      <c r="B1560" s="13" t="s">
        <v>55</v>
      </c>
      <c r="D1560" s="14">
        <v>0.5247191250483935</v>
      </c>
      <c r="F1560" s="14">
        <v>152</v>
      </c>
      <c r="G1560" s="14">
        <v>0.0034520995068973255</v>
      </c>
      <c r="I1560" s="14">
        <v>10.192002418725247</v>
      </c>
      <c r="J1560">
        <f t="shared" si="84"/>
        <v>2.9810137728212376</v>
      </c>
      <c r="K1560" s="17">
        <v>44.360324000316034</v>
      </c>
      <c r="N1560" s="15">
        <v>38640</v>
      </c>
      <c r="O1560" s="15">
        <v>38842</v>
      </c>
    </row>
    <row r="1561" spans="1:15" ht="12.75">
      <c r="A1561" s="14" t="s">
        <v>59</v>
      </c>
      <c r="B1561" s="13" t="s">
        <v>55</v>
      </c>
      <c r="D1561" s="14">
        <v>0.46783312047679865</v>
      </c>
      <c r="F1561" s="13">
        <v>152</v>
      </c>
      <c r="G1561" s="14">
        <v>0.0030778494768210437</v>
      </c>
      <c r="I1561" s="14">
        <v>11.340362254244305</v>
      </c>
      <c r="J1561">
        <f t="shared" si="84"/>
        <v>1.7829330853063656</v>
      </c>
      <c r="K1561" s="17">
        <v>26.531742340868536</v>
      </c>
      <c r="N1561" s="15">
        <v>38640</v>
      </c>
      <c r="O1561" s="15">
        <v>38842</v>
      </c>
    </row>
    <row r="1562" spans="1:15" ht="12.75">
      <c r="A1562" s="14" t="s">
        <v>59</v>
      </c>
      <c r="B1562" s="13" t="s">
        <v>55</v>
      </c>
      <c r="D1562" s="14">
        <v>0.4645493358633776</v>
      </c>
      <c r="F1562" s="14">
        <v>152</v>
      </c>
      <c r="G1562" s="14">
        <v>0.0030562456306801157</v>
      </c>
      <c r="I1562" s="14">
        <v>13.197040101519574</v>
      </c>
      <c r="J1562">
        <f t="shared" si="84"/>
        <v>1.3085106806885785</v>
      </c>
      <c r="K1562" s="17">
        <v>19.47188512929432</v>
      </c>
      <c r="N1562" s="15">
        <v>38640</v>
      </c>
      <c r="O1562" s="15">
        <v>38842</v>
      </c>
    </row>
    <row r="1563" spans="1:15" ht="12.75">
      <c r="A1563" s="14" t="s">
        <v>59</v>
      </c>
      <c r="B1563" s="13" t="s">
        <v>55</v>
      </c>
      <c r="D1563" s="14">
        <v>0.5806783963585435</v>
      </c>
      <c r="F1563" s="13">
        <v>152</v>
      </c>
      <c r="G1563" s="14">
        <v>0.0038202526076219962</v>
      </c>
      <c r="I1563" s="14">
        <v>8.893072074427424</v>
      </c>
      <c r="J1563">
        <f t="shared" si="84"/>
        <v>2.6601449353955986</v>
      </c>
      <c r="K1563" s="17">
        <v>39.58549011005355</v>
      </c>
      <c r="N1563" s="15">
        <v>38640</v>
      </c>
      <c r="O1563" s="15">
        <v>38842</v>
      </c>
    </row>
    <row r="1564" spans="1:15" ht="12.75">
      <c r="A1564" s="14" t="s">
        <v>59</v>
      </c>
      <c r="B1564" s="13" t="s">
        <v>55</v>
      </c>
      <c r="D1564" s="14">
        <v>0.5831076683644596</v>
      </c>
      <c r="F1564" s="14">
        <v>152</v>
      </c>
      <c r="G1564" s="14">
        <v>0.0038362346602924973</v>
      </c>
      <c r="I1564" s="14">
        <v>4.636410052141724</v>
      </c>
      <c r="J1564">
        <f t="shared" si="84"/>
        <v>3.0987508604402154</v>
      </c>
      <c r="K1564" s="17">
        <v>46.11236399464606</v>
      </c>
      <c r="N1564" s="15">
        <v>38640</v>
      </c>
      <c r="O1564" s="15">
        <v>38842</v>
      </c>
    </row>
    <row r="1565" spans="1:15" ht="12.75">
      <c r="A1565" s="14" t="s">
        <v>59</v>
      </c>
      <c r="B1565" s="14" t="s">
        <v>57</v>
      </c>
      <c r="D1565" s="17">
        <v>0.34796783625731</v>
      </c>
      <c r="F1565" s="16">
        <v>57</v>
      </c>
      <c r="G1565" s="24">
        <v>0.006104698881707193</v>
      </c>
      <c r="I1565" s="17">
        <v>7.759082404569971</v>
      </c>
      <c r="J1565">
        <f t="shared" si="84"/>
        <v>3.7830781365258788</v>
      </c>
      <c r="K1565" s="23">
        <v>56.29580560306366</v>
      </c>
      <c r="N1565" s="15">
        <v>38649</v>
      </c>
      <c r="O1565" s="15">
        <v>38730</v>
      </c>
    </row>
    <row r="1566" spans="1:15" ht="12.75">
      <c r="A1566" s="14" t="s">
        <v>59</v>
      </c>
      <c r="B1566" s="14" t="s">
        <v>57</v>
      </c>
      <c r="D1566" s="17">
        <v>0.3646491228070175</v>
      </c>
      <c r="F1566" s="16">
        <v>57</v>
      </c>
      <c r="G1566" s="24">
        <v>0.006397353031702062</v>
      </c>
      <c r="I1566" s="17">
        <v>8.211454988896042</v>
      </c>
      <c r="J1566">
        <f t="shared" si="84"/>
        <v>4.739951697055324</v>
      </c>
      <c r="K1566" s="23">
        <v>70.5349954918947</v>
      </c>
      <c r="N1566" s="15">
        <v>38649</v>
      </c>
      <c r="O1566" s="15">
        <v>38730</v>
      </c>
    </row>
    <row r="1567" spans="1:15" ht="12.75">
      <c r="A1567" s="14" t="s">
        <v>59</v>
      </c>
      <c r="B1567" s="14" t="s">
        <v>57</v>
      </c>
      <c r="D1567" s="17">
        <v>0.3166137566137566</v>
      </c>
      <c r="F1567" s="16">
        <v>57</v>
      </c>
      <c r="G1567" s="24">
        <v>0.0055546273090132745</v>
      </c>
      <c r="I1567" s="17">
        <v>7.853961686713919</v>
      </c>
      <c r="J1567">
        <f t="shared" si="84"/>
        <v>0.3887401226948246</v>
      </c>
      <c r="K1567" s="23">
        <v>5.784823254387271</v>
      </c>
      <c r="N1567" s="15">
        <v>38649</v>
      </c>
      <c r="O1567" s="15">
        <v>38730</v>
      </c>
    </row>
    <row r="1568" spans="1:15" ht="12.75">
      <c r="A1568" s="14" t="s">
        <v>59</v>
      </c>
      <c r="B1568" s="14" t="s">
        <v>57</v>
      </c>
      <c r="D1568" s="17">
        <v>0.3795642701525055</v>
      </c>
      <c r="F1568" s="14">
        <v>67</v>
      </c>
      <c r="G1568" s="24">
        <v>0.005665138360485157</v>
      </c>
      <c r="I1568" s="17">
        <v>8.17387001985759</v>
      </c>
      <c r="J1568">
        <f t="shared" si="84"/>
        <v>3.7830781365258788</v>
      </c>
      <c r="K1568" s="23">
        <v>56.29580560306366</v>
      </c>
      <c r="N1568" s="15">
        <v>38649</v>
      </c>
      <c r="O1568" s="15">
        <v>38742</v>
      </c>
    </row>
    <row r="1569" spans="1:15" ht="12.75">
      <c r="A1569" s="14" t="s">
        <v>59</v>
      </c>
      <c r="B1569" s="14" t="s">
        <v>57</v>
      </c>
      <c r="D1569" s="17">
        <v>0.3981215958605664</v>
      </c>
      <c r="F1569" s="14">
        <v>67</v>
      </c>
      <c r="G1569" s="24">
        <v>0.0059421133710532295</v>
      </c>
      <c r="I1569" s="17">
        <v>8.494876736066475</v>
      </c>
      <c r="J1569">
        <f t="shared" si="84"/>
        <v>4.739951697055324</v>
      </c>
      <c r="K1569" s="23">
        <v>70.5349954918947</v>
      </c>
      <c r="N1569" s="15">
        <v>38649</v>
      </c>
      <c r="O1569" s="15">
        <v>38742</v>
      </c>
    </row>
    <row r="1570" spans="1:15" ht="12.75">
      <c r="A1570" s="14" t="s">
        <v>59</v>
      </c>
      <c r="B1570" s="14" t="s">
        <v>57</v>
      </c>
      <c r="D1570" s="17">
        <v>0.3209259259259259</v>
      </c>
      <c r="F1570" s="14">
        <v>67</v>
      </c>
      <c r="G1570" s="24">
        <v>0.004789939192924267</v>
      </c>
      <c r="I1570" s="17">
        <v>6.47958518144705</v>
      </c>
      <c r="J1570">
        <f t="shared" si="84"/>
        <v>0.3887401226948246</v>
      </c>
      <c r="K1570" s="23">
        <v>5.784823254387271</v>
      </c>
      <c r="N1570" s="15">
        <v>38649</v>
      </c>
      <c r="O1570" s="15">
        <v>38742</v>
      </c>
    </row>
    <row r="1571" spans="1:15" ht="12.75">
      <c r="A1571" s="14" t="s">
        <v>59</v>
      </c>
      <c r="B1571" s="14" t="s">
        <v>57</v>
      </c>
      <c r="D1571" s="17">
        <v>0.48134051036682607</v>
      </c>
      <c r="F1571" s="14">
        <v>75</v>
      </c>
      <c r="G1571" s="24">
        <v>0.006417873471557681</v>
      </c>
      <c r="I1571" s="17">
        <v>7.976561435429578</v>
      </c>
      <c r="J1571">
        <f t="shared" si="84"/>
        <v>3.7830781365258788</v>
      </c>
      <c r="K1571" s="23">
        <v>56.29580560306366</v>
      </c>
      <c r="N1571" s="15">
        <v>38649</v>
      </c>
      <c r="O1571" s="15">
        <v>38757</v>
      </c>
    </row>
    <row r="1572" spans="1:15" ht="12.75">
      <c r="A1572" s="14" t="s">
        <v>59</v>
      </c>
      <c r="B1572" s="14" t="s">
        <v>57</v>
      </c>
      <c r="D1572" s="17">
        <v>0.5157221336168704</v>
      </c>
      <c r="F1572" s="14">
        <v>75</v>
      </c>
      <c r="G1572" s="24">
        <v>0.006876295114891605</v>
      </c>
      <c r="I1572" s="17">
        <v>8.573026560814293</v>
      </c>
      <c r="J1572">
        <f t="shared" si="84"/>
        <v>4.739951697055324</v>
      </c>
      <c r="K1572" s="23">
        <v>70.5349954918947</v>
      </c>
      <c r="N1572" s="15">
        <v>38649</v>
      </c>
      <c r="O1572" s="15">
        <v>38757</v>
      </c>
    </row>
    <row r="1573" spans="1:15" ht="12.75">
      <c r="A1573" s="14" t="s">
        <v>59</v>
      </c>
      <c r="B1573" s="14" t="s">
        <v>57</v>
      </c>
      <c r="D1573" s="17">
        <v>0.3984393939393939</v>
      </c>
      <c r="F1573" s="14">
        <v>75</v>
      </c>
      <c r="G1573" s="24">
        <v>0.005312525252525253</v>
      </c>
      <c r="I1573" s="17">
        <v>9.130597593252899</v>
      </c>
      <c r="J1573">
        <f t="shared" si="84"/>
        <v>0.3887401226948246</v>
      </c>
      <c r="K1573" s="23">
        <v>5.784823254387271</v>
      </c>
      <c r="N1573" s="15">
        <v>38649</v>
      </c>
      <c r="O1573" s="15">
        <v>38757</v>
      </c>
    </row>
    <row r="1574" spans="1:15" ht="12.75">
      <c r="A1574" s="14" t="s">
        <v>59</v>
      </c>
      <c r="B1574" s="14" t="s">
        <v>57</v>
      </c>
      <c r="D1574" s="17">
        <v>0.5351526251526251</v>
      </c>
      <c r="F1574" s="14">
        <v>83</v>
      </c>
      <c r="G1574" s="24">
        <v>0.006447621989790663</v>
      </c>
      <c r="I1574" s="17">
        <v>7.98877311804172</v>
      </c>
      <c r="J1574">
        <f t="shared" si="84"/>
        <v>3.7830781365258788</v>
      </c>
      <c r="K1574" s="23">
        <v>56.29580560306366</v>
      </c>
      <c r="N1574" s="15">
        <v>38649</v>
      </c>
      <c r="O1574" s="15">
        <v>38772</v>
      </c>
    </row>
    <row r="1575" spans="1:15" ht="12.75">
      <c r="A1575" s="14" t="s">
        <v>59</v>
      </c>
      <c r="B1575" s="14" t="s">
        <v>57</v>
      </c>
      <c r="D1575" s="17">
        <v>0.5504585326953747</v>
      </c>
      <c r="F1575" s="14">
        <v>83</v>
      </c>
      <c r="G1575" s="24">
        <v>0.006632030514402105</v>
      </c>
      <c r="I1575" s="17">
        <v>7.676549427771828</v>
      </c>
      <c r="J1575">
        <f t="shared" si="84"/>
        <v>4.739951697055324</v>
      </c>
      <c r="K1575" s="23">
        <v>70.5349954918947</v>
      </c>
      <c r="N1575" s="15">
        <v>38649</v>
      </c>
      <c r="O1575" s="15">
        <v>38772</v>
      </c>
    </row>
    <row r="1576" spans="1:15" ht="12.75">
      <c r="A1576" s="14" t="s">
        <v>59</v>
      </c>
      <c r="B1576" s="14" t="s">
        <v>57</v>
      </c>
      <c r="D1576" s="17">
        <v>0.4315</v>
      </c>
      <c r="F1576" s="14">
        <v>83</v>
      </c>
      <c r="G1576" s="24">
        <v>0.0051987951807228915</v>
      </c>
      <c r="I1576" s="17">
        <v>9.166028690777244</v>
      </c>
      <c r="J1576">
        <f t="shared" si="84"/>
        <v>0.3887401226948246</v>
      </c>
      <c r="K1576" s="23">
        <v>5.784823254387271</v>
      </c>
      <c r="N1576" s="15">
        <v>38649</v>
      </c>
      <c r="O1576" s="15">
        <v>38772</v>
      </c>
    </row>
    <row r="1577" spans="1:15" ht="12.75">
      <c r="A1577" s="14" t="s">
        <v>59</v>
      </c>
      <c r="B1577" s="14" t="s">
        <v>57</v>
      </c>
      <c r="D1577" s="17">
        <v>0.7141101055806939</v>
      </c>
      <c r="F1577" s="14">
        <v>103</v>
      </c>
      <c r="G1577" s="24">
        <v>0.006933107821171785</v>
      </c>
      <c r="I1577" s="17">
        <v>6.91825223089942</v>
      </c>
      <c r="J1577">
        <f t="shared" si="84"/>
        <v>3.7830781365258788</v>
      </c>
      <c r="K1577" s="23">
        <v>56.29580560306366</v>
      </c>
      <c r="N1577" s="15">
        <v>38649</v>
      </c>
      <c r="O1577" s="15">
        <v>38792</v>
      </c>
    </row>
    <row r="1578" spans="1:15" ht="12.75">
      <c r="A1578" s="14" t="s">
        <v>59</v>
      </c>
      <c r="B1578" s="14" t="s">
        <v>57</v>
      </c>
      <c r="D1578" s="17">
        <v>0.7995714285714287</v>
      </c>
      <c r="F1578" s="14">
        <v>103</v>
      </c>
      <c r="G1578" s="24">
        <v>0.007762829403606104</v>
      </c>
      <c r="I1578" s="17">
        <v>3.805664803363952</v>
      </c>
      <c r="J1578">
        <f t="shared" si="84"/>
        <v>4.739951697055324</v>
      </c>
      <c r="K1578" s="23">
        <v>70.5349954918947</v>
      </c>
      <c r="N1578" s="15">
        <v>38649</v>
      </c>
      <c r="O1578" s="15">
        <v>38792</v>
      </c>
    </row>
    <row r="1579" spans="1:15" ht="12.75">
      <c r="A1579" s="14" t="s">
        <v>59</v>
      </c>
      <c r="B1579" s="14" t="s">
        <v>57</v>
      </c>
      <c r="D1579" s="17">
        <v>0.5003803104575163</v>
      </c>
      <c r="F1579" s="14">
        <v>103</v>
      </c>
      <c r="G1579" s="24">
        <v>0.004858061266577828</v>
      </c>
      <c r="I1579" s="17">
        <v>7.393614846859539</v>
      </c>
      <c r="J1579">
        <f t="shared" si="84"/>
        <v>0.3887401226948246</v>
      </c>
      <c r="K1579" s="23">
        <v>5.784823254387271</v>
      </c>
      <c r="N1579" s="15">
        <v>38649</v>
      </c>
      <c r="O1579" s="15">
        <v>38792</v>
      </c>
    </row>
    <row r="1580" spans="1:15" ht="12.75">
      <c r="A1580" s="14" t="s">
        <v>59</v>
      </c>
      <c r="B1580" s="14" t="s">
        <v>57</v>
      </c>
      <c r="D1580" s="17">
        <v>0.7457554179566563</v>
      </c>
      <c r="F1580" s="14">
        <v>110</v>
      </c>
      <c r="G1580" s="24">
        <v>0.006779594708696876</v>
      </c>
      <c r="I1580" s="17">
        <v>7.4571263494115625</v>
      </c>
      <c r="J1580">
        <f t="shared" si="84"/>
        <v>3.7830781365258788</v>
      </c>
      <c r="K1580" s="23">
        <v>56.29580560306366</v>
      </c>
      <c r="N1580" s="15">
        <v>38649</v>
      </c>
      <c r="O1580" s="15">
        <v>38803</v>
      </c>
    </row>
    <row r="1581" spans="1:15" ht="12.75">
      <c r="A1581" s="14" t="s">
        <v>59</v>
      </c>
      <c r="B1581" s="14" t="s">
        <v>57</v>
      </c>
      <c r="D1581" s="17">
        <v>0.8055416666666667</v>
      </c>
      <c r="F1581" s="14">
        <v>110</v>
      </c>
      <c r="G1581" s="24">
        <v>0.007323106060606061</v>
      </c>
      <c r="I1581" s="17">
        <v>5.818112642958646</v>
      </c>
      <c r="J1581">
        <f t="shared" si="84"/>
        <v>4.739951697055324</v>
      </c>
      <c r="K1581" s="23">
        <v>70.5349954918947</v>
      </c>
      <c r="N1581" s="15">
        <v>38649</v>
      </c>
      <c r="O1581" s="15">
        <v>38803</v>
      </c>
    </row>
    <row r="1582" spans="1:15" ht="12.75">
      <c r="A1582" s="14" t="s">
        <v>59</v>
      </c>
      <c r="B1582" s="14" t="s">
        <v>57</v>
      </c>
      <c r="D1582" s="17">
        <v>0.501550925925926</v>
      </c>
      <c r="F1582" s="14">
        <v>110</v>
      </c>
      <c r="G1582" s="24">
        <v>0.004559553872053873</v>
      </c>
      <c r="I1582" s="17">
        <v>12.112982578726514</v>
      </c>
      <c r="J1582">
        <f t="shared" si="84"/>
        <v>0.3887401226948246</v>
      </c>
      <c r="K1582" s="23">
        <v>5.784823254387271</v>
      </c>
      <c r="N1582" s="15">
        <v>38649</v>
      </c>
      <c r="O1582" s="15">
        <v>38803</v>
      </c>
    </row>
    <row r="1583" spans="1:15" ht="12.75">
      <c r="A1583" s="14" t="s">
        <v>59</v>
      </c>
      <c r="B1583" s="14" t="s">
        <v>57</v>
      </c>
      <c r="D1583" s="17">
        <v>0.7046832969040929</v>
      </c>
      <c r="F1583" s="14">
        <v>124</v>
      </c>
      <c r="G1583" s="24">
        <v>0.005682929813742685</v>
      </c>
      <c r="I1583" s="17">
        <v>8.052453450245473</v>
      </c>
      <c r="J1583">
        <f t="shared" si="84"/>
        <v>3.7830781365258788</v>
      </c>
      <c r="K1583" s="23">
        <v>56.29580560306366</v>
      </c>
      <c r="N1583" s="15">
        <v>38649</v>
      </c>
      <c r="O1583" s="15">
        <v>38817</v>
      </c>
    </row>
    <row r="1584" spans="1:15" ht="12.75">
      <c r="A1584" s="14" t="s">
        <v>59</v>
      </c>
      <c r="B1584" s="14" t="s">
        <v>57</v>
      </c>
      <c r="D1584" s="17">
        <v>0.82853668261563</v>
      </c>
      <c r="F1584" s="14">
        <v>124</v>
      </c>
      <c r="G1584" s="24">
        <v>0.006681747440448629</v>
      </c>
      <c r="I1584" s="17">
        <v>3.5185658645230355</v>
      </c>
      <c r="J1584">
        <f t="shared" si="84"/>
        <v>4.739951697055324</v>
      </c>
      <c r="K1584" s="23">
        <v>70.5349954918947</v>
      </c>
      <c r="N1584" s="15">
        <v>38649</v>
      </c>
      <c r="O1584" s="15">
        <v>38817</v>
      </c>
    </row>
    <row r="1585" spans="1:15" ht="12.75">
      <c r="A1585" s="14" t="s">
        <v>59</v>
      </c>
      <c r="B1585" s="14" t="s">
        <v>57</v>
      </c>
      <c r="D1585" s="17">
        <v>0.4103364055299539</v>
      </c>
      <c r="F1585" s="14">
        <v>124</v>
      </c>
      <c r="G1585" s="24">
        <v>0.0033091645607254343</v>
      </c>
      <c r="I1585" s="17">
        <v>13.986490512459019</v>
      </c>
      <c r="J1585">
        <f t="shared" si="84"/>
        <v>0.3887401226948246</v>
      </c>
      <c r="K1585" s="23">
        <v>5.784823254387271</v>
      </c>
      <c r="N1585" s="15">
        <v>38649</v>
      </c>
      <c r="O1585" s="15">
        <v>38817</v>
      </c>
    </row>
    <row r="1586" spans="1:15" ht="12.75">
      <c r="A1586" s="14" t="s">
        <v>59</v>
      </c>
      <c r="B1586" s="14" t="s">
        <v>57</v>
      </c>
      <c r="D1586" s="17">
        <v>0.6842149292149292</v>
      </c>
      <c r="F1586" s="14">
        <v>131</v>
      </c>
      <c r="G1586" s="24">
        <v>0.005223014726831521</v>
      </c>
      <c r="I1586" s="17">
        <v>6.5980330883514675</v>
      </c>
      <c r="J1586">
        <f t="shared" si="84"/>
        <v>3.7830781365258788</v>
      </c>
      <c r="K1586" s="23">
        <v>56.29580560306366</v>
      </c>
      <c r="N1586" s="15">
        <v>38649</v>
      </c>
      <c r="O1586" s="15">
        <v>38824</v>
      </c>
    </row>
    <row r="1587" spans="1:15" ht="12.75">
      <c r="A1587" s="14" t="s">
        <v>59</v>
      </c>
      <c r="B1587" s="14" t="s">
        <v>57</v>
      </c>
      <c r="D1587" s="17">
        <v>0.8159622191881265</v>
      </c>
      <c r="F1587" s="14">
        <v>131</v>
      </c>
      <c r="G1587" s="24">
        <v>0.006228719230443713</v>
      </c>
      <c r="I1587" s="17">
        <v>1.8015073570502473</v>
      </c>
      <c r="J1587">
        <f t="shared" si="84"/>
        <v>4.739951697055324</v>
      </c>
      <c r="K1587" s="23">
        <v>70.5349954918947</v>
      </c>
      <c r="N1587" s="15">
        <v>38649</v>
      </c>
      <c r="O1587" s="15">
        <v>38824</v>
      </c>
    </row>
    <row r="1588" spans="1:15" ht="12.75">
      <c r="A1588" s="14" t="s">
        <v>59</v>
      </c>
      <c r="B1588" s="14" t="s">
        <v>57</v>
      </c>
      <c r="D1588" s="17">
        <v>0.41574034244264507</v>
      </c>
      <c r="F1588" s="14">
        <v>131</v>
      </c>
      <c r="G1588" s="24">
        <v>0.003173590400325535</v>
      </c>
      <c r="I1588" s="17">
        <v>12.490780358466546</v>
      </c>
      <c r="J1588">
        <f t="shared" si="84"/>
        <v>0.3887401226948246</v>
      </c>
      <c r="K1588" s="23">
        <v>5.784823254387271</v>
      </c>
      <c r="N1588" s="15">
        <v>38649</v>
      </c>
      <c r="O1588" s="15">
        <v>38824</v>
      </c>
    </row>
    <row r="1589" spans="1:15" ht="12.75">
      <c r="A1589" s="14" t="s">
        <v>59</v>
      </c>
      <c r="B1589" s="14" t="s">
        <v>57</v>
      </c>
      <c r="D1589" s="17">
        <v>0.2911111111111111</v>
      </c>
      <c r="F1589" s="16">
        <v>57</v>
      </c>
      <c r="G1589" s="24">
        <v>0.005107212475633528</v>
      </c>
      <c r="I1589" s="17">
        <v>10.043069317557837</v>
      </c>
      <c r="J1589">
        <f t="shared" si="84"/>
        <v>1.235701450922071</v>
      </c>
      <c r="K1589" s="23">
        <v>18.3884144482451</v>
      </c>
      <c r="N1589" s="15">
        <v>38649</v>
      </c>
      <c r="O1589" s="15">
        <v>38730</v>
      </c>
    </row>
    <row r="1590" spans="1:15" ht="12.75">
      <c r="A1590" s="14" t="s">
        <v>59</v>
      </c>
      <c r="B1590" s="14" t="s">
        <v>57</v>
      </c>
      <c r="D1590" s="17">
        <v>0.30183006535947715</v>
      </c>
      <c r="F1590" s="16">
        <v>57</v>
      </c>
      <c r="G1590" s="24">
        <v>0.005295264304552231</v>
      </c>
      <c r="I1590" s="17">
        <v>7.195427908546854</v>
      </c>
      <c r="J1590">
        <f t="shared" si="84"/>
        <v>3.538164886972041</v>
      </c>
      <c r="K1590" s="23">
        <v>52.651263198988694</v>
      </c>
      <c r="N1590" s="15">
        <v>38649</v>
      </c>
      <c r="O1590" s="15">
        <v>38730</v>
      </c>
    </row>
    <row r="1591" spans="1:15" ht="12.75">
      <c r="A1591" s="14" t="s">
        <v>59</v>
      </c>
      <c r="B1591" s="14" t="s">
        <v>57</v>
      </c>
      <c r="D1591" s="17">
        <v>0.3317306644880174</v>
      </c>
      <c r="F1591" s="16">
        <v>57</v>
      </c>
      <c r="G1591" s="24">
        <v>0.005819836219088025</v>
      </c>
      <c r="I1591" s="17">
        <v>7.077336577606364</v>
      </c>
      <c r="J1591">
        <f t="shared" si="84"/>
        <v>4.945234189470556</v>
      </c>
      <c r="K1591" s="23">
        <v>73.58979448616898</v>
      </c>
      <c r="N1591" s="15">
        <v>38649</v>
      </c>
      <c r="O1591" s="15">
        <v>38730</v>
      </c>
    </row>
    <row r="1592" spans="1:15" ht="12.75">
      <c r="A1592" s="14" t="s">
        <v>59</v>
      </c>
      <c r="B1592" s="14" t="s">
        <v>57</v>
      </c>
      <c r="D1592" s="17">
        <v>0.28833333333333333</v>
      </c>
      <c r="F1592" s="14">
        <v>67</v>
      </c>
      <c r="G1592" s="24">
        <v>0.004303482587064676</v>
      </c>
      <c r="I1592" s="17">
        <v>9.239844656333737</v>
      </c>
      <c r="J1592">
        <f t="shared" si="84"/>
        <v>1.235701450922071</v>
      </c>
      <c r="K1592" s="23">
        <v>18.3884144482451</v>
      </c>
      <c r="N1592" s="15">
        <v>38649</v>
      </c>
      <c r="O1592" s="15">
        <v>38742</v>
      </c>
    </row>
    <row r="1593" spans="1:15" ht="12.75">
      <c r="A1593" s="14" t="s">
        <v>59</v>
      </c>
      <c r="B1593" s="14" t="s">
        <v>57</v>
      </c>
      <c r="D1593" s="17">
        <v>0.3323774509803921</v>
      </c>
      <c r="F1593" s="14">
        <v>67</v>
      </c>
      <c r="G1593" s="24">
        <v>0.004960857477319286</v>
      </c>
      <c r="I1593" s="17">
        <v>8.779972158924197</v>
      </c>
      <c r="J1593">
        <f t="shared" si="84"/>
        <v>3.538164886972041</v>
      </c>
      <c r="K1593" s="23">
        <v>52.651263198988694</v>
      </c>
      <c r="N1593" s="15">
        <v>38649</v>
      </c>
      <c r="O1593" s="15">
        <v>38742</v>
      </c>
    </row>
    <row r="1594" spans="1:15" ht="12.75">
      <c r="A1594" s="14" t="s">
        <v>59</v>
      </c>
      <c r="B1594" s="14" t="s">
        <v>57</v>
      </c>
      <c r="D1594" s="17">
        <v>0.3647916666666666</v>
      </c>
      <c r="F1594" s="14">
        <v>67</v>
      </c>
      <c r="G1594" s="24">
        <v>0.005444651741293532</v>
      </c>
      <c r="I1594" s="17">
        <v>6.891972896914946</v>
      </c>
      <c r="J1594">
        <f t="shared" si="84"/>
        <v>4.945234189470556</v>
      </c>
      <c r="K1594" s="23">
        <v>73.58979448616898</v>
      </c>
      <c r="N1594" s="15">
        <v>38649</v>
      </c>
      <c r="O1594" s="15">
        <v>38742</v>
      </c>
    </row>
    <row r="1595" spans="1:15" ht="12.75">
      <c r="A1595" s="14" t="s">
        <v>59</v>
      </c>
      <c r="B1595" s="14" t="s">
        <v>57</v>
      </c>
      <c r="D1595" s="17">
        <v>0.32500663423264037</v>
      </c>
      <c r="F1595" s="14">
        <v>75</v>
      </c>
      <c r="G1595" s="24">
        <v>0.004333421789768538</v>
      </c>
      <c r="I1595" s="17">
        <v>8.624749134232916</v>
      </c>
      <c r="J1595">
        <f t="shared" si="84"/>
        <v>1.235701450922071</v>
      </c>
      <c r="K1595" s="23">
        <v>18.3884144482451</v>
      </c>
      <c r="N1595" s="15">
        <v>38649</v>
      </c>
      <c r="O1595" s="15">
        <v>38757</v>
      </c>
    </row>
    <row r="1596" spans="1:15" ht="12.75">
      <c r="A1596" s="14" t="s">
        <v>59</v>
      </c>
      <c r="B1596" s="14" t="s">
        <v>57</v>
      </c>
      <c r="D1596" s="17">
        <v>0.4210346003898635</v>
      </c>
      <c r="F1596" s="14">
        <v>75</v>
      </c>
      <c r="G1596" s="24">
        <v>0.005613794671864847</v>
      </c>
      <c r="I1596" s="17">
        <v>8.648089372488295</v>
      </c>
      <c r="J1596">
        <f t="shared" si="84"/>
        <v>3.538164886972041</v>
      </c>
      <c r="K1596" s="23">
        <v>52.651263198988694</v>
      </c>
      <c r="N1596" s="15">
        <v>38649</v>
      </c>
      <c r="O1596" s="15">
        <v>38757</v>
      </c>
    </row>
    <row r="1597" spans="1:15" ht="12.75">
      <c r="A1597" s="14" t="s">
        <v>59</v>
      </c>
      <c r="B1597" s="14" t="s">
        <v>57</v>
      </c>
      <c r="D1597" s="17">
        <v>0.46887914230019495</v>
      </c>
      <c r="F1597" s="14">
        <v>75</v>
      </c>
      <c r="G1597" s="24">
        <v>0.006251721897335933</v>
      </c>
      <c r="I1597" s="17">
        <v>7.447836045152304</v>
      </c>
      <c r="J1597">
        <f t="shared" si="84"/>
        <v>4.945234189470556</v>
      </c>
      <c r="K1597" s="23">
        <v>73.58979448616898</v>
      </c>
      <c r="N1597" s="15">
        <v>38649</v>
      </c>
      <c r="O1597" s="15">
        <v>38757</v>
      </c>
    </row>
    <row r="1598" spans="1:15" ht="12.75">
      <c r="A1598" s="14" t="s">
        <v>59</v>
      </c>
      <c r="B1598" s="14" t="s">
        <v>57</v>
      </c>
      <c r="D1598" s="17">
        <v>0.3541153198653199</v>
      </c>
      <c r="F1598" s="14">
        <v>83</v>
      </c>
      <c r="G1598" s="24">
        <v>0.004266449636931565</v>
      </c>
      <c r="I1598" s="17">
        <v>12.361233052670825</v>
      </c>
      <c r="J1598">
        <f t="shared" si="84"/>
        <v>1.235701450922071</v>
      </c>
      <c r="K1598" s="23">
        <v>18.3884144482451</v>
      </c>
      <c r="N1598" s="15">
        <v>38649</v>
      </c>
      <c r="O1598" s="15">
        <v>38772</v>
      </c>
    </row>
    <row r="1599" spans="1:15" ht="12.75">
      <c r="A1599" s="14" t="s">
        <v>59</v>
      </c>
      <c r="B1599" s="14" t="s">
        <v>57</v>
      </c>
      <c r="D1599" s="17">
        <v>0.45153691520467837</v>
      </c>
      <c r="F1599" s="14">
        <v>83</v>
      </c>
      <c r="G1599" s="24">
        <v>0.0054402037976467275</v>
      </c>
      <c r="I1599" s="17">
        <v>7.867351260672643</v>
      </c>
      <c r="J1599">
        <f t="shared" si="84"/>
        <v>3.538164886972041</v>
      </c>
      <c r="K1599" s="23">
        <v>52.651263198988694</v>
      </c>
      <c r="N1599" s="15">
        <v>38649</v>
      </c>
      <c r="O1599" s="15">
        <v>38772</v>
      </c>
    </row>
    <row r="1600" spans="1:15" ht="12.75">
      <c r="A1600" s="14" t="s">
        <v>59</v>
      </c>
      <c r="B1600" s="14" t="s">
        <v>57</v>
      </c>
      <c r="D1600" s="17">
        <v>0.5144249512670566</v>
      </c>
      <c r="F1600" s="14">
        <v>83</v>
      </c>
      <c r="G1600" s="24">
        <v>0.006197890979121164</v>
      </c>
      <c r="I1600" s="17">
        <v>7.573767059186403</v>
      </c>
      <c r="J1600">
        <f t="shared" si="84"/>
        <v>4.945234189470556</v>
      </c>
      <c r="K1600" s="23">
        <v>73.58979448616898</v>
      </c>
      <c r="N1600" s="15">
        <v>38649</v>
      </c>
      <c r="O1600" s="15">
        <v>38772</v>
      </c>
    </row>
    <row r="1601" spans="1:15" ht="12.75">
      <c r="A1601" s="14" t="s">
        <v>59</v>
      </c>
      <c r="B1601" s="14" t="s">
        <v>57</v>
      </c>
      <c r="D1601" s="17">
        <v>0.4170684523809524</v>
      </c>
      <c r="F1601" s="14">
        <v>103</v>
      </c>
      <c r="G1601" s="24">
        <v>0.0040492082755432274</v>
      </c>
      <c r="I1601" s="17">
        <v>8.219403875425444</v>
      </c>
      <c r="J1601">
        <f t="shared" si="84"/>
        <v>1.235701450922071</v>
      </c>
      <c r="K1601" s="23">
        <v>18.3884144482451</v>
      </c>
      <c r="N1601" s="15">
        <v>38649</v>
      </c>
      <c r="O1601" s="15">
        <v>38792</v>
      </c>
    </row>
    <row r="1602" spans="1:15" ht="12.75">
      <c r="A1602" s="14" t="s">
        <v>59</v>
      </c>
      <c r="B1602" s="14" t="s">
        <v>57</v>
      </c>
      <c r="D1602" s="17">
        <v>0.6673660714285714</v>
      </c>
      <c r="F1602" s="14">
        <v>103</v>
      </c>
      <c r="G1602" s="24">
        <v>0.006479282246879334</v>
      </c>
      <c r="I1602" s="17">
        <v>8.054858584095482</v>
      </c>
      <c r="J1602">
        <f t="shared" si="84"/>
        <v>3.538164886972041</v>
      </c>
      <c r="K1602" s="23">
        <v>52.651263198988694</v>
      </c>
      <c r="N1602" s="15">
        <v>38649</v>
      </c>
      <c r="O1602" s="15">
        <v>38792</v>
      </c>
    </row>
    <row r="1603" spans="1:15" ht="12.75">
      <c r="A1603" s="14" t="s">
        <v>59</v>
      </c>
      <c r="B1603" s="14" t="s">
        <v>57</v>
      </c>
      <c r="D1603" s="17">
        <v>0.7583904330963155</v>
      </c>
      <c r="F1603" s="14">
        <v>103</v>
      </c>
      <c r="G1603" s="24">
        <v>0.007363013913556461</v>
      </c>
      <c r="I1603" s="17">
        <v>5.697237749410934</v>
      </c>
      <c r="J1603">
        <f t="shared" si="84"/>
        <v>4.945234189470556</v>
      </c>
      <c r="K1603" s="23">
        <v>73.58979448616898</v>
      </c>
      <c r="N1603" s="15">
        <v>38649</v>
      </c>
      <c r="O1603" s="15">
        <v>38792</v>
      </c>
    </row>
    <row r="1604" spans="1:15" ht="12.75">
      <c r="A1604" s="14" t="s">
        <v>59</v>
      </c>
      <c r="B1604" s="14" t="s">
        <v>57</v>
      </c>
      <c r="D1604" s="17">
        <v>0.4423856209150327</v>
      </c>
      <c r="F1604" s="14">
        <v>110</v>
      </c>
      <c r="G1604" s="24">
        <v>0.004021687462863933</v>
      </c>
      <c r="I1604" s="17">
        <v>18.15725253577473</v>
      </c>
      <c r="J1604">
        <f t="shared" si="84"/>
        <v>1.235701450922071</v>
      </c>
      <c r="K1604" s="23">
        <v>18.3884144482451</v>
      </c>
      <c r="N1604" s="15">
        <v>38649</v>
      </c>
      <c r="O1604" s="15">
        <v>38803</v>
      </c>
    </row>
    <row r="1605" spans="1:15" ht="12.75">
      <c r="A1605" s="14" t="s">
        <v>59</v>
      </c>
      <c r="B1605" s="14" t="s">
        <v>57</v>
      </c>
      <c r="D1605" s="17">
        <v>0.7201111111111111</v>
      </c>
      <c r="F1605" s="14">
        <v>110</v>
      </c>
      <c r="G1605" s="24">
        <v>0.006546464646464647</v>
      </c>
      <c r="I1605" s="17">
        <v>8.67452543209149</v>
      </c>
      <c r="J1605">
        <f t="shared" si="84"/>
        <v>3.538164886972041</v>
      </c>
      <c r="K1605" s="23">
        <v>52.651263198988694</v>
      </c>
      <c r="N1605" s="15">
        <v>38649</v>
      </c>
      <c r="O1605" s="15">
        <v>38803</v>
      </c>
    </row>
    <row r="1606" spans="1:15" ht="12.75">
      <c r="A1606" s="14" t="s">
        <v>59</v>
      </c>
      <c r="B1606" s="14" t="s">
        <v>57</v>
      </c>
      <c r="D1606" s="17">
        <v>0.779093137254902</v>
      </c>
      <c r="F1606" s="14">
        <v>110</v>
      </c>
      <c r="G1606" s="24">
        <v>0.007082664884135473</v>
      </c>
      <c r="I1606" s="17">
        <v>5.391433646356685</v>
      </c>
      <c r="J1606">
        <f t="shared" si="84"/>
        <v>4.945234189470556</v>
      </c>
      <c r="K1606" s="23">
        <v>73.58979448616898</v>
      </c>
      <c r="N1606" s="15">
        <v>38649</v>
      </c>
      <c r="O1606" s="15">
        <v>38803</v>
      </c>
    </row>
    <row r="1607" spans="1:15" ht="12.75">
      <c r="A1607" s="14" t="s">
        <v>59</v>
      </c>
      <c r="B1607" s="14" t="s">
        <v>57</v>
      </c>
      <c r="D1607" s="17">
        <v>0.38132936507936505</v>
      </c>
      <c r="F1607" s="14">
        <v>124</v>
      </c>
      <c r="G1607" s="24">
        <v>0.00307523681515617</v>
      </c>
      <c r="I1607" s="17">
        <v>16.852939125168252</v>
      </c>
      <c r="J1607">
        <f t="shared" si="84"/>
        <v>1.235701450922071</v>
      </c>
      <c r="K1607" s="23">
        <v>18.3884144482451</v>
      </c>
      <c r="N1607" s="15">
        <v>38649</v>
      </c>
      <c r="O1607" s="15">
        <v>38817</v>
      </c>
    </row>
    <row r="1608" spans="1:15" ht="12.75">
      <c r="A1608" s="14" t="s">
        <v>59</v>
      </c>
      <c r="B1608" s="14" t="s">
        <v>57</v>
      </c>
      <c r="D1608" s="17">
        <v>0.6333909632034631</v>
      </c>
      <c r="F1608" s="14">
        <v>124</v>
      </c>
      <c r="G1608" s="24">
        <v>0.0051079916387376054</v>
      </c>
      <c r="I1608" s="17">
        <v>12.780436872532732</v>
      </c>
      <c r="J1608">
        <f aca="true" t="shared" si="85" ref="J1608:J1671">K1608*60*1.12/1000</f>
        <v>3.538164886972041</v>
      </c>
      <c r="K1608" s="23">
        <v>52.651263198988694</v>
      </c>
      <c r="N1608" s="15">
        <v>38649</v>
      </c>
      <c r="O1608" s="15">
        <v>38817</v>
      </c>
    </row>
    <row r="1609" spans="1:15" ht="12.75">
      <c r="A1609" s="14" t="s">
        <v>59</v>
      </c>
      <c r="B1609" s="14" t="s">
        <v>57</v>
      </c>
      <c r="D1609" s="17">
        <v>0.7615246624924042</v>
      </c>
      <c r="F1609" s="14">
        <v>124</v>
      </c>
      <c r="G1609" s="24">
        <v>0.0061413279233258405</v>
      </c>
      <c r="I1609" s="17">
        <v>5.884160579568172</v>
      </c>
      <c r="J1609">
        <f t="shared" si="85"/>
        <v>4.945234189470556</v>
      </c>
      <c r="K1609" s="23">
        <v>73.58979448616898</v>
      </c>
      <c r="N1609" s="15">
        <v>38649</v>
      </c>
      <c r="O1609" s="15">
        <v>38817</v>
      </c>
    </row>
    <row r="1610" spans="1:15" ht="12.75">
      <c r="A1610" s="14" t="s">
        <v>59</v>
      </c>
      <c r="B1610" s="14" t="s">
        <v>57</v>
      </c>
      <c r="D1610" s="17">
        <v>0.41277644869750135</v>
      </c>
      <c r="F1610" s="14">
        <v>131</v>
      </c>
      <c r="G1610" s="24">
        <v>0.003150965257232835</v>
      </c>
      <c r="I1610" s="17">
        <v>11.293040722058523</v>
      </c>
      <c r="J1610">
        <f t="shared" si="85"/>
        <v>1.235701450922071</v>
      </c>
      <c r="K1610" s="23">
        <v>18.3884144482451</v>
      </c>
      <c r="N1610" s="15">
        <v>38649</v>
      </c>
      <c r="O1610" s="15">
        <v>38824</v>
      </c>
    </row>
    <row r="1611" spans="1:15" ht="12.75">
      <c r="A1611" s="14" t="s">
        <v>59</v>
      </c>
      <c r="B1611" s="14" t="s">
        <v>57</v>
      </c>
      <c r="D1611" s="17">
        <v>0.5797638143510236</v>
      </c>
      <c r="F1611" s="14">
        <v>131</v>
      </c>
      <c r="G1611" s="24">
        <v>0.004425677972145219</v>
      </c>
      <c r="I1611" s="17">
        <v>9.696071732056916</v>
      </c>
      <c r="J1611">
        <f t="shared" si="85"/>
        <v>3.538164886972041</v>
      </c>
      <c r="K1611" s="23">
        <v>52.651263198988694</v>
      </c>
      <c r="N1611" s="15">
        <v>38649</v>
      </c>
      <c r="O1611" s="15">
        <v>38824</v>
      </c>
    </row>
    <row r="1612" spans="1:15" ht="12.75">
      <c r="A1612" s="14" t="s">
        <v>59</v>
      </c>
      <c r="B1612" s="14" t="s">
        <v>57</v>
      </c>
      <c r="D1612" s="17">
        <v>0.7288287037037037</v>
      </c>
      <c r="F1612" s="14">
        <v>131</v>
      </c>
      <c r="G1612" s="24">
        <v>0.005563577890867967</v>
      </c>
      <c r="I1612" s="17">
        <v>5.611541040370042</v>
      </c>
      <c r="J1612">
        <f t="shared" si="85"/>
        <v>4.945234189470556</v>
      </c>
      <c r="K1612" s="23">
        <v>73.58979448616898</v>
      </c>
      <c r="N1612" s="15">
        <v>38649</v>
      </c>
      <c r="O1612" s="15">
        <v>38824</v>
      </c>
    </row>
    <row r="1613" spans="1:15" ht="12.75">
      <c r="A1613" s="14" t="s">
        <v>59</v>
      </c>
      <c r="B1613" s="14" t="s">
        <v>57</v>
      </c>
      <c r="D1613" s="17">
        <v>0.3297592592592593</v>
      </c>
      <c r="F1613" s="16">
        <v>57</v>
      </c>
      <c r="G1613" s="24">
        <v>0.005785250162443145</v>
      </c>
      <c r="I1613" s="17">
        <v>11.118307043494802</v>
      </c>
      <c r="J1613">
        <f t="shared" si="85"/>
        <v>3.3411431009071992</v>
      </c>
      <c r="K1613" s="23">
        <v>49.719391382547606</v>
      </c>
      <c r="N1613" s="15">
        <v>38649</v>
      </c>
      <c r="O1613" s="15">
        <v>38730</v>
      </c>
    </row>
    <row r="1614" spans="1:15" ht="12.75">
      <c r="A1614" s="14" t="s">
        <v>59</v>
      </c>
      <c r="B1614" s="14" t="s">
        <v>57</v>
      </c>
      <c r="D1614" s="17">
        <v>0.23886642156862747</v>
      </c>
      <c r="F1614" s="16">
        <v>57</v>
      </c>
      <c r="G1614" s="24">
        <v>0.004190638974888201</v>
      </c>
      <c r="I1614" s="17">
        <v>15.173298245393966</v>
      </c>
      <c r="J1614">
        <f t="shared" si="85"/>
        <v>2.786817564396193</v>
      </c>
      <c r="K1614" s="23">
        <v>41.470499470181444</v>
      </c>
      <c r="N1614" s="15">
        <v>38649</v>
      </c>
      <c r="O1614" s="15">
        <v>38730</v>
      </c>
    </row>
    <row r="1615" spans="1:15" ht="12.75">
      <c r="A1615" s="14" t="s">
        <v>59</v>
      </c>
      <c r="B1615" s="14" t="s">
        <v>57</v>
      </c>
      <c r="D1615" s="17">
        <v>0.3522807017543859</v>
      </c>
      <c r="F1615" s="16">
        <v>57</v>
      </c>
      <c r="G1615" s="24">
        <v>0.0061803631886734375</v>
      </c>
      <c r="I1615" s="17">
        <v>14.830384037161272</v>
      </c>
      <c r="J1615">
        <f t="shared" si="85"/>
        <v>1.341993211704343</v>
      </c>
      <c r="K1615" s="23">
        <v>19.97013707893367</v>
      </c>
      <c r="N1615" s="15">
        <v>38649</v>
      </c>
      <c r="O1615" s="15">
        <v>38730</v>
      </c>
    </row>
    <row r="1616" spans="1:15" ht="12.75">
      <c r="A1616" s="14" t="s">
        <v>59</v>
      </c>
      <c r="B1616" s="14" t="s">
        <v>57</v>
      </c>
      <c r="D1616" s="17">
        <v>0.3446840958605664</v>
      </c>
      <c r="F1616" s="14">
        <v>67</v>
      </c>
      <c r="G1616" s="24">
        <v>0.0051445387441875585</v>
      </c>
      <c r="I1616" s="17">
        <v>13.393674997018529</v>
      </c>
      <c r="J1616">
        <f t="shared" si="85"/>
        <v>3.3411431009071992</v>
      </c>
      <c r="K1616" s="23">
        <v>49.719391382547606</v>
      </c>
      <c r="N1616" s="15">
        <v>38649</v>
      </c>
      <c r="O1616" s="15">
        <v>38742</v>
      </c>
    </row>
    <row r="1617" spans="1:15" ht="12.75">
      <c r="A1617" s="14" t="s">
        <v>59</v>
      </c>
      <c r="B1617" s="14" t="s">
        <v>57</v>
      </c>
      <c r="D1617" s="17">
        <v>0.25542156862745097</v>
      </c>
      <c r="F1617" s="14">
        <v>67</v>
      </c>
      <c r="G1617" s="24">
        <v>0.003812262218320164</v>
      </c>
      <c r="I1617" s="17">
        <v>16.355312860629173</v>
      </c>
      <c r="J1617">
        <f t="shared" si="85"/>
        <v>2.786817564396193</v>
      </c>
      <c r="K1617" s="23">
        <v>41.470499470181444</v>
      </c>
      <c r="N1617" s="15">
        <v>38649</v>
      </c>
      <c r="O1617" s="15">
        <v>38742</v>
      </c>
    </row>
    <row r="1618" spans="1:15" ht="12.75">
      <c r="A1618" s="14" t="s">
        <v>59</v>
      </c>
      <c r="B1618" s="14" t="s">
        <v>57</v>
      </c>
      <c r="D1618" s="17">
        <v>0.3278230707487673</v>
      </c>
      <c r="F1618" s="14">
        <v>67</v>
      </c>
      <c r="G1618" s="24">
        <v>0.004892881652966676</v>
      </c>
      <c r="I1618" s="17">
        <v>16.22540533549144</v>
      </c>
      <c r="J1618">
        <f t="shared" si="85"/>
        <v>1.341993211704343</v>
      </c>
      <c r="K1618" s="23">
        <v>19.97013707893367</v>
      </c>
      <c r="N1618" s="15">
        <v>38649</v>
      </c>
      <c r="O1618" s="15">
        <v>38742</v>
      </c>
    </row>
    <row r="1619" spans="1:15" ht="12.75">
      <c r="A1619" s="14" t="s">
        <v>59</v>
      </c>
      <c r="B1619" s="14" t="s">
        <v>57</v>
      </c>
      <c r="D1619" s="17">
        <v>0.42327808901338315</v>
      </c>
      <c r="F1619" s="14">
        <v>75</v>
      </c>
      <c r="G1619" s="24">
        <v>0.0056437078535117756</v>
      </c>
      <c r="I1619" s="17">
        <v>13.932740940516817</v>
      </c>
      <c r="J1619">
        <f t="shared" si="85"/>
        <v>3.3411431009071992</v>
      </c>
      <c r="K1619" s="23">
        <v>49.719391382547606</v>
      </c>
      <c r="N1619" s="15">
        <v>38649</v>
      </c>
      <c r="O1619" s="15">
        <v>38757</v>
      </c>
    </row>
    <row r="1620" spans="1:15" ht="12.75">
      <c r="A1620" s="14" t="s">
        <v>59</v>
      </c>
      <c r="B1620" s="14" t="s">
        <v>57</v>
      </c>
      <c r="D1620" s="17">
        <v>0.30069200779727095</v>
      </c>
      <c r="F1620" s="14">
        <v>75</v>
      </c>
      <c r="G1620" s="24">
        <v>0.0040092267706302795</v>
      </c>
      <c r="I1620" s="17">
        <v>20.21554669715439</v>
      </c>
      <c r="J1620">
        <f t="shared" si="85"/>
        <v>2.786817564396193</v>
      </c>
      <c r="K1620" s="23">
        <v>41.470499470181444</v>
      </c>
      <c r="N1620" s="15">
        <v>38649</v>
      </c>
      <c r="O1620" s="15">
        <v>38757</v>
      </c>
    </row>
    <row r="1621" spans="1:15" ht="12.75">
      <c r="A1621" s="14" t="s">
        <v>59</v>
      </c>
      <c r="B1621" s="14" t="s">
        <v>57</v>
      </c>
      <c r="D1621" s="17">
        <v>0.3578844169246646</v>
      </c>
      <c r="F1621" s="14">
        <v>75</v>
      </c>
      <c r="G1621" s="24">
        <v>0.004771792225662195</v>
      </c>
      <c r="I1621" s="17">
        <v>12.414665721082836</v>
      </c>
      <c r="J1621">
        <f t="shared" si="85"/>
        <v>1.341993211704343</v>
      </c>
      <c r="K1621" s="23">
        <v>19.97013707893367</v>
      </c>
      <c r="N1621" s="15">
        <v>38649</v>
      </c>
      <c r="O1621" s="15">
        <v>38757</v>
      </c>
    </row>
    <row r="1622" spans="1:15" ht="12.75">
      <c r="A1622" s="14" t="s">
        <v>59</v>
      </c>
      <c r="B1622" s="14" t="s">
        <v>57</v>
      </c>
      <c r="D1622" s="17">
        <v>0.46607539682539684</v>
      </c>
      <c r="F1622" s="14">
        <v>83</v>
      </c>
      <c r="G1622" s="24">
        <v>0.00561536622681201</v>
      </c>
      <c r="I1622" s="17">
        <v>15.607103025198441</v>
      </c>
      <c r="J1622">
        <f t="shared" si="85"/>
        <v>3.3411431009071992</v>
      </c>
      <c r="K1622" s="23">
        <v>49.719391382547606</v>
      </c>
      <c r="N1622" s="15">
        <v>38649</v>
      </c>
      <c r="O1622" s="15">
        <v>38772</v>
      </c>
    </row>
    <row r="1623" spans="1:15" ht="12.75">
      <c r="A1623" s="14" t="s">
        <v>59</v>
      </c>
      <c r="B1623" s="14" t="s">
        <v>57</v>
      </c>
      <c r="D1623" s="17">
        <v>0.29856372549019605</v>
      </c>
      <c r="F1623" s="14">
        <v>83</v>
      </c>
      <c r="G1623" s="24">
        <v>0.0035971533191589884</v>
      </c>
      <c r="I1623" s="17">
        <v>23.357946509465958</v>
      </c>
      <c r="J1623">
        <f t="shared" si="85"/>
        <v>2.786817564396193</v>
      </c>
      <c r="K1623" s="23">
        <v>41.470499470181444</v>
      </c>
      <c r="N1623" s="15">
        <v>38649</v>
      </c>
      <c r="O1623" s="15">
        <v>38772</v>
      </c>
    </row>
    <row r="1624" spans="1:15" ht="12.75">
      <c r="A1624" s="14" t="s">
        <v>59</v>
      </c>
      <c r="B1624" s="14" t="s">
        <v>57</v>
      </c>
      <c r="D1624" s="17">
        <v>0.43517063492063496</v>
      </c>
      <c r="F1624" s="14">
        <v>83</v>
      </c>
      <c r="G1624" s="24">
        <v>0.005243019697838976</v>
      </c>
      <c r="I1624" s="17">
        <v>12.989193268542081</v>
      </c>
      <c r="J1624">
        <f t="shared" si="85"/>
        <v>1.341993211704343</v>
      </c>
      <c r="K1624" s="23">
        <v>19.97013707893367</v>
      </c>
      <c r="N1624" s="15">
        <v>38649</v>
      </c>
      <c r="O1624" s="15">
        <v>38772</v>
      </c>
    </row>
    <row r="1625" spans="1:15" ht="12.75">
      <c r="A1625" s="14" t="s">
        <v>59</v>
      </c>
      <c r="B1625" s="14" t="s">
        <v>57</v>
      </c>
      <c r="D1625" s="17">
        <v>0.7354575163398693</v>
      </c>
      <c r="F1625" s="14">
        <v>103</v>
      </c>
      <c r="G1625" s="24">
        <v>0.007140364236309411</v>
      </c>
      <c r="I1625" s="17">
        <v>9.855099140004798</v>
      </c>
      <c r="J1625">
        <f t="shared" si="85"/>
        <v>3.3411431009071992</v>
      </c>
      <c r="K1625" s="23">
        <v>49.719391382547606</v>
      </c>
      <c r="N1625" s="15">
        <v>38649</v>
      </c>
      <c r="O1625" s="15">
        <v>38792</v>
      </c>
    </row>
    <row r="1626" spans="1:15" ht="12.75">
      <c r="A1626" s="14" t="s">
        <v>59</v>
      </c>
      <c r="B1626" s="14" t="s">
        <v>57</v>
      </c>
      <c r="D1626" s="17">
        <v>0.472049127343245</v>
      </c>
      <c r="F1626" s="14">
        <v>103</v>
      </c>
      <c r="G1626" s="24">
        <v>0.004583001236342184</v>
      </c>
      <c r="I1626" s="17">
        <v>19.15781966624995</v>
      </c>
      <c r="J1626">
        <f t="shared" si="85"/>
        <v>2.786817564396193</v>
      </c>
      <c r="K1626" s="23">
        <v>41.470499470181444</v>
      </c>
      <c r="N1626" s="15">
        <v>38649</v>
      </c>
      <c r="O1626" s="15">
        <v>38792</v>
      </c>
    </row>
    <row r="1627" spans="1:15" ht="12.75">
      <c r="A1627" s="14" t="s">
        <v>59</v>
      </c>
      <c r="B1627" s="14" t="s">
        <v>57</v>
      </c>
      <c r="D1627" s="17">
        <v>0.4499325396825397</v>
      </c>
      <c r="F1627" s="14">
        <v>103</v>
      </c>
      <c r="G1627" s="24">
        <v>0.004368277084296502</v>
      </c>
      <c r="I1627" s="17">
        <v>12.814714370622072</v>
      </c>
      <c r="J1627">
        <f t="shared" si="85"/>
        <v>1.341993211704343</v>
      </c>
      <c r="K1627" s="23">
        <v>19.97013707893367</v>
      </c>
      <c r="N1627" s="15">
        <v>38649</v>
      </c>
      <c r="O1627" s="15">
        <v>38792</v>
      </c>
    </row>
    <row r="1628" spans="1:15" ht="12.75">
      <c r="A1628" s="14" t="s">
        <v>59</v>
      </c>
      <c r="B1628" s="14" t="s">
        <v>57</v>
      </c>
      <c r="D1628" s="17">
        <v>0.7273651960784314</v>
      </c>
      <c r="F1628" s="14">
        <v>110</v>
      </c>
      <c r="G1628" s="24">
        <v>0.006612410873440285</v>
      </c>
      <c r="I1628" s="17">
        <v>9.089044326385393</v>
      </c>
      <c r="J1628">
        <f t="shared" si="85"/>
        <v>3.3411431009071992</v>
      </c>
      <c r="K1628" s="23">
        <v>49.719391382547606</v>
      </c>
      <c r="N1628" s="15">
        <v>38649</v>
      </c>
      <c r="O1628" s="15">
        <v>38803</v>
      </c>
    </row>
    <row r="1629" spans="1:15" ht="12.75">
      <c r="A1629" s="14" t="s">
        <v>59</v>
      </c>
      <c r="B1629" s="14" t="s">
        <v>57</v>
      </c>
      <c r="D1629" s="17">
        <v>0.48746296296296293</v>
      </c>
      <c r="F1629" s="14">
        <v>110</v>
      </c>
      <c r="G1629" s="24">
        <v>0.0044314814814814816</v>
      </c>
      <c r="I1629" s="17">
        <v>26.243060661118687</v>
      </c>
      <c r="J1629">
        <f t="shared" si="85"/>
        <v>2.786817564396193</v>
      </c>
      <c r="K1629" s="23">
        <v>41.470499470181444</v>
      </c>
      <c r="N1629" s="15">
        <v>38649</v>
      </c>
      <c r="O1629" s="15">
        <v>38803</v>
      </c>
    </row>
    <row r="1630" spans="1:15" ht="12.75">
      <c r="A1630" s="14" t="s">
        <v>59</v>
      </c>
      <c r="B1630" s="14" t="s">
        <v>57</v>
      </c>
      <c r="D1630" s="17">
        <v>0.5023324714501185</v>
      </c>
      <c r="F1630" s="14">
        <v>110</v>
      </c>
      <c r="G1630" s="24">
        <v>0.0045666588313647135</v>
      </c>
      <c r="I1630" s="17">
        <v>15.381712637571141</v>
      </c>
      <c r="J1630">
        <f t="shared" si="85"/>
        <v>1.341993211704343</v>
      </c>
      <c r="K1630" s="23">
        <v>19.97013707893367</v>
      </c>
      <c r="N1630" s="15">
        <v>38649</v>
      </c>
      <c r="O1630" s="15">
        <v>38803</v>
      </c>
    </row>
    <row r="1631" spans="1:15" ht="12.75">
      <c r="A1631" s="14" t="s">
        <v>59</v>
      </c>
      <c r="B1631" s="14" t="s">
        <v>57</v>
      </c>
      <c r="D1631" s="17">
        <v>0.7825840053763441</v>
      </c>
      <c r="F1631" s="14">
        <v>124</v>
      </c>
      <c r="G1631" s="24">
        <v>0.006311161333680195</v>
      </c>
      <c r="I1631" s="17">
        <v>5.597258952458613</v>
      </c>
      <c r="J1631">
        <f t="shared" si="85"/>
        <v>3.3411431009071992</v>
      </c>
      <c r="K1631" s="23">
        <v>49.719391382547606</v>
      </c>
      <c r="N1631" s="15">
        <v>38649</v>
      </c>
      <c r="O1631" s="15">
        <v>38817</v>
      </c>
    </row>
    <row r="1632" spans="1:15" ht="12.75">
      <c r="A1632" s="14" t="s">
        <v>59</v>
      </c>
      <c r="B1632" s="14" t="s">
        <v>57</v>
      </c>
      <c r="D1632" s="17">
        <v>0.5635555555555555</v>
      </c>
      <c r="F1632" s="14">
        <v>124</v>
      </c>
      <c r="G1632" s="24">
        <v>0.004544802867383512</v>
      </c>
      <c r="I1632" s="17">
        <v>22.241956223433302</v>
      </c>
      <c r="J1632">
        <f t="shared" si="85"/>
        <v>2.786817564396193</v>
      </c>
      <c r="K1632" s="23">
        <v>41.470499470181444</v>
      </c>
      <c r="N1632" s="15">
        <v>38649</v>
      </c>
      <c r="O1632" s="15">
        <v>38817</v>
      </c>
    </row>
    <row r="1633" spans="1:15" ht="12.75">
      <c r="A1633" s="14" t="s">
        <v>59</v>
      </c>
      <c r="B1633" s="14" t="s">
        <v>57</v>
      </c>
      <c r="D1633" s="17">
        <v>0.37630256410256413</v>
      </c>
      <c r="F1633" s="14">
        <v>124</v>
      </c>
      <c r="G1633" s="24">
        <v>0.0030346980976013235</v>
      </c>
      <c r="I1633" s="17">
        <v>14.907572770930956</v>
      </c>
      <c r="J1633">
        <f t="shared" si="85"/>
        <v>1.341993211704343</v>
      </c>
      <c r="K1633" s="23">
        <v>19.97013707893367</v>
      </c>
      <c r="N1633" s="15">
        <v>38649</v>
      </c>
      <c r="O1633" s="15">
        <v>38817</v>
      </c>
    </row>
    <row r="1634" spans="1:15" ht="12.75">
      <c r="A1634" s="14" t="s">
        <v>59</v>
      </c>
      <c r="B1634" s="14" t="s">
        <v>57</v>
      </c>
      <c r="D1634" s="17">
        <v>0.7624895123534046</v>
      </c>
      <c r="F1634" s="14">
        <v>131</v>
      </c>
      <c r="G1634" s="24">
        <v>0.005820530628651943</v>
      </c>
      <c r="I1634" s="17">
        <v>5.044377009146316</v>
      </c>
      <c r="J1634">
        <f t="shared" si="85"/>
        <v>3.3411431009071992</v>
      </c>
      <c r="K1634" s="23">
        <v>49.719391382547606</v>
      </c>
      <c r="N1634" s="15">
        <v>38649</v>
      </c>
      <c r="O1634" s="15">
        <v>38824</v>
      </c>
    </row>
    <row r="1635" spans="1:15" ht="12.75">
      <c r="A1635" s="14" t="s">
        <v>59</v>
      </c>
      <c r="B1635" s="14" t="s">
        <v>57</v>
      </c>
      <c r="D1635" s="17">
        <v>0.5856293079680176</v>
      </c>
      <c r="F1635" s="14">
        <v>131</v>
      </c>
      <c r="G1635" s="24">
        <v>0.004470452732580287</v>
      </c>
      <c r="I1635" s="17">
        <v>14.034260359635438</v>
      </c>
      <c r="J1635">
        <f t="shared" si="85"/>
        <v>2.786817564396193</v>
      </c>
      <c r="K1635" s="23">
        <v>41.470499470181444</v>
      </c>
      <c r="N1635" s="15">
        <v>38649</v>
      </c>
      <c r="O1635" s="15">
        <v>38824</v>
      </c>
    </row>
    <row r="1636" spans="1:15" ht="12.75">
      <c r="A1636" s="14" t="s">
        <v>59</v>
      </c>
      <c r="B1636" s="14" t="s">
        <v>57</v>
      </c>
      <c r="D1636" s="17">
        <v>0.3543185550082102</v>
      </c>
      <c r="F1636" s="14">
        <v>131</v>
      </c>
      <c r="G1636" s="24">
        <v>0.002704721793955803</v>
      </c>
      <c r="I1636" s="17">
        <v>9.999488106181298</v>
      </c>
      <c r="J1636">
        <f t="shared" si="85"/>
        <v>1.341993211704343</v>
      </c>
      <c r="K1636" s="23">
        <v>19.97013707893367</v>
      </c>
      <c r="N1636" s="15">
        <v>38649</v>
      </c>
      <c r="O1636" s="15">
        <v>38824</v>
      </c>
    </row>
    <row r="1637" spans="1:15" ht="12.75">
      <c r="A1637" s="14" t="s">
        <v>59</v>
      </c>
      <c r="B1637" s="14" t="s">
        <v>57</v>
      </c>
      <c r="D1637" s="17">
        <v>0.35734749455337694</v>
      </c>
      <c r="F1637" s="16">
        <v>57</v>
      </c>
      <c r="G1637" s="24">
        <v>0.0062692542904101214</v>
      </c>
      <c r="I1637" s="17">
        <v>9.41858538600176</v>
      </c>
      <c r="J1637">
        <f t="shared" si="85"/>
        <v>4.470059631469366</v>
      </c>
      <c r="K1637" s="23">
        <v>66.51874451591317</v>
      </c>
      <c r="N1637" s="15">
        <v>38649</v>
      </c>
      <c r="O1637" s="15">
        <v>38730</v>
      </c>
    </row>
    <row r="1638" spans="1:15" ht="12.75">
      <c r="A1638" s="14" t="s">
        <v>59</v>
      </c>
      <c r="B1638" s="14" t="s">
        <v>57</v>
      </c>
      <c r="D1638" s="17">
        <v>0.33503063725490195</v>
      </c>
      <c r="F1638" s="16">
        <v>57</v>
      </c>
      <c r="G1638" s="24">
        <v>0.005877730478156175</v>
      </c>
      <c r="I1638" s="17">
        <v>11.485352517850826</v>
      </c>
      <c r="J1638">
        <f t="shared" si="85"/>
        <v>2.1393279483194534</v>
      </c>
      <c r="K1638" s="23">
        <v>31.835237326182334</v>
      </c>
      <c r="N1638" s="15">
        <v>38649</v>
      </c>
      <c r="O1638" s="15">
        <v>38730</v>
      </c>
    </row>
    <row r="1639" spans="1:15" ht="12.75">
      <c r="A1639" s="14" t="s">
        <v>59</v>
      </c>
      <c r="B1639" s="14" t="s">
        <v>57</v>
      </c>
      <c r="D1639" s="17">
        <v>0.2953981481481481</v>
      </c>
      <c r="F1639" s="16">
        <v>57</v>
      </c>
      <c r="G1639" s="24">
        <v>0.005182423651721896</v>
      </c>
      <c r="I1639" s="17">
        <v>9.3455289087099</v>
      </c>
      <c r="J1639">
        <f t="shared" si="85"/>
        <v>2.595246041939322</v>
      </c>
      <c r="K1639" s="23">
        <v>38.61973276695419</v>
      </c>
      <c r="N1639" s="15">
        <v>38649</v>
      </c>
      <c r="O1639" s="15">
        <v>38730</v>
      </c>
    </row>
    <row r="1640" spans="1:15" ht="12.75">
      <c r="A1640" s="14" t="s">
        <v>59</v>
      </c>
      <c r="B1640" s="14" t="s">
        <v>57</v>
      </c>
      <c r="D1640" s="17">
        <v>0.3929746732026144</v>
      </c>
      <c r="F1640" s="14">
        <v>67</v>
      </c>
      <c r="G1640" s="24">
        <v>0.005865293629889768</v>
      </c>
      <c r="I1640" s="17">
        <v>10.05994667517396</v>
      </c>
      <c r="J1640">
        <f t="shared" si="85"/>
        <v>4.470059631469366</v>
      </c>
      <c r="K1640" s="23">
        <v>66.51874451591317</v>
      </c>
      <c r="N1640" s="15">
        <v>38649</v>
      </c>
      <c r="O1640" s="15">
        <v>38742</v>
      </c>
    </row>
    <row r="1641" spans="1:15" ht="12.75">
      <c r="A1641" s="14" t="s">
        <v>59</v>
      </c>
      <c r="B1641" s="14" t="s">
        <v>57</v>
      </c>
      <c r="D1641" s="17">
        <v>0.3564444444444444</v>
      </c>
      <c r="F1641" s="14">
        <v>67</v>
      </c>
      <c r="G1641" s="24">
        <v>0.005320066334991707</v>
      </c>
      <c r="I1641" s="17">
        <v>12.251679230757679</v>
      </c>
      <c r="J1641">
        <f t="shared" si="85"/>
        <v>2.1393279483194534</v>
      </c>
      <c r="K1641" s="23">
        <v>31.835237326182334</v>
      </c>
      <c r="N1641" s="15">
        <v>38649</v>
      </c>
      <c r="O1641" s="15">
        <v>38742</v>
      </c>
    </row>
    <row r="1642" spans="1:15" ht="12.75">
      <c r="A1642" s="14" t="s">
        <v>59</v>
      </c>
      <c r="B1642" s="14" t="s">
        <v>57</v>
      </c>
      <c r="D1642" s="17">
        <v>0.30236805555555557</v>
      </c>
      <c r="F1642" s="14">
        <v>67</v>
      </c>
      <c r="G1642" s="24">
        <v>0.004512956053067994</v>
      </c>
      <c r="I1642" s="17">
        <v>9.365027777363336</v>
      </c>
      <c r="J1642">
        <f t="shared" si="85"/>
        <v>2.595246041939322</v>
      </c>
      <c r="K1642" s="23">
        <v>38.61973276695419</v>
      </c>
      <c r="N1642" s="15">
        <v>38649</v>
      </c>
      <c r="O1642" s="15">
        <v>38742</v>
      </c>
    </row>
    <row r="1643" spans="1:15" ht="12.75">
      <c r="A1643" s="14" t="s">
        <v>59</v>
      </c>
      <c r="B1643" s="14" t="s">
        <v>57</v>
      </c>
      <c r="D1643" s="17">
        <v>0.4791447368421052</v>
      </c>
      <c r="F1643" s="14">
        <v>75</v>
      </c>
      <c r="G1643" s="24">
        <v>0.006388596491228069</v>
      </c>
      <c r="I1643" s="17">
        <v>10.236606922824544</v>
      </c>
      <c r="J1643">
        <f t="shared" si="85"/>
        <v>4.470059631469366</v>
      </c>
      <c r="K1643" s="23">
        <v>66.51874451591317</v>
      </c>
      <c r="N1643" s="15">
        <v>38649</v>
      </c>
      <c r="O1643" s="15">
        <v>38757</v>
      </c>
    </row>
    <row r="1644" spans="1:15" ht="12.75">
      <c r="A1644" s="14" t="s">
        <v>59</v>
      </c>
      <c r="B1644" s="14" t="s">
        <v>57</v>
      </c>
      <c r="D1644" s="17">
        <v>0.42089181286549704</v>
      </c>
      <c r="F1644" s="14">
        <v>75</v>
      </c>
      <c r="G1644" s="24">
        <v>0.005611890838206627</v>
      </c>
      <c r="I1644" s="17">
        <v>13.804166915166112</v>
      </c>
      <c r="J1644">
        <f t="shared" si="85"/>
        <v>2.1393279483194534</v>
      </c>
      <c r="K1644" s="23">
        <v>31.835237326182334</v>
      </c>
      <c r="N1644" s="15">
        <v>38649</v>
      </c>
      <c r="O1644" s="15">
        <v>38757</v>
      </c>
    </row>
    <row r="1645" spans="1:15" ht="12.75">
      <c r="A1645" s="14" t="s">
        <v>59</v>
      </c>
      <c r="B1645" s="14" t="s">
        <v>57</v>
      </c>
      <c r="D1645" s="17">
        <v>0.4065107212475633</v>
      </c>
      <c r="F1645" s="14">
        <v>75</v>
      </c>
      <c r="G1645" s="24">
        <v>0.005420142949967511</v>
      </c>
      <c r="I1645" s="17">
        <v>9.02342460403071</v>
      </c>
      <c r="J1645">
        <f t="shared" si="85"/>
        <v>2.595246041939322</v>
      </c>
      <c r="K1645" s="23">
        <v>38.61973276695419</v>
      </c>
      <c r="N1645" s="15">
        <v>38649</v>
      </c>
      <c r="O1645" s="15">
        <v>38757</v>
      </c>
    </row>
    <row r="1646" spans="1:15" ht="12.75">
      <c r="A1646" s="14" t="s">
        <v>59</v>
      </c>
      <c r="B1646" s="14" t="s">
        <v>57</v>
      </c>
      <c r="D1646" s="17">
        <v>0.52125</v>
      </c>
      <c r="F1646" s="14">
        <v>83</v>
      </c>
      <c r="G1646" s="24">
        <v>0.0062801204819277106</v>
      </c>
      <c r="I1646" s="17">
        <v>9.807575322168478</v>
      </c>
      <c r="J1646">
        <f t="shared" si="85"/>
        <v>4.470059631469366</v>
      </c>
      <c r="K1646" s="23">
        <v>66.51874451591317</v>
      </c>
      <c r="N1646" s="15">
        <v>38649</v>
      </c>
      <c r="O1646" s="15">
        <v>38772</v>
      </c>
    </row>
    <row r="1647" spans="1:15" ht="12.75">
      <c r="A1647" s="14" t="s">
        <v>59</v>
      </c>
      <c r="B1647" s="14" t="s">
        <v>57</v>
      </c>
      <c r="D1647" s="17">
        <v>0.4852026143790849</v>
      </c>
      <c r="F1647" s="14">
        <v>83</v>
      </c>
      <c r="G1647" s="24">
        <v>0.005845814631073312</v>
      </c>
      <c r="I1647" s="17">
        <v>9.814858544232358</v>
      </c>
      <c r="J1647">
        <f t="shared" si="85"/>
        <v>2.1393279483194534</v>
      </c>
      <c r="K1647" s="23">
        <v>31.835237326182334</v>
      </c>
      <c r="N1647" s="15">
        <v>38649</v>
      </c>
      <c r="O1647" s="15">
        <v>38772</v>
      </c>
    </row>
    <row r="1648" spans="1:15" ht="12.75">
      <c r="A1648" s="14" t="s">
        <v>59</v>
      </c>
      <c r="B1648" s="14" t="s">
        <v>57</v>
      </c>
      <c r="D1648" s="17">
        <v>0.47485526315789467</v>
      </c>
      <c r="F1648" s="14">
        <v>83</v>
      </c>
      <c r="G1648" s="24">
        <v>0.005721147748890297</v>
      </c>
      <c r="I1648" s="17">
        <v>11.303506605238868</v>
      </c>
      <c r="J1648">
        <f t="shared" si="85"/>
        <v>2.595246041939322</v>
      </c>
      <c r="K1648" s="23">
        <v>38.61973276695419</v>
      </c>
      <c r="N1648" s="15">
        <v>38649</v>
      </c>
      <c r="O1648" s="15">
        <v>38772</v>
      </c>
    </row>
    <row r="1649" spans="1:15" ht="12.75">
      <c r="A1649" s="14" t="s">
        <v>59</v>
      </c>
      <c r="B1649" s="14" t="s">
        <v>57</v>
      </c>
      <c r="D1649" s="17">
        <v>0.7692051767676767</v>
      </c>
      <c r="F1649" s="14">
        <v>103</v>
      </c>
      <c r="G1649" s="24">
        <v>0.0074680114249289</v>
      </c>
      <c r="I1649" s="17">
        <v>5.2682407229865715</v>
      </c>
      <c r="J1649">
        <f t="shared" si="85"/>
        <v>4.470059631469366</v>
      </c>
      <c r="K1649" s="23">
        <v>66.51874451591317</v>
      </c>
      <c r="N1649" s="15">
        <v>38649</v>
      </c>
      <c r="O1649" s="15">
        <v>38792</v>
      </c>
    </row>
    <row r="1650" spans="1:15" ht="12.75">
      <c r="A1650" s="14" t="s">
        <v>59</v>
      </c>
      <c r="B1650" s="14" t="s">
        <v>57</v>
      </c>
      <c r="D1650" s="17">
        <v>0.5404861111111111</v>
      </c>
      <c r="F1650" s="14">
        <v>103</v>
      </c>
      <c r="G1650" s="24">
        <v>0.005247437971952535</v>
      </c>
      <c r="I1650" s="17">
        <v>8.241148462498286</v>
      </c>
      <c r="J1650">
        <f t="shared" si="85"/>
        <v>2.1393279483194534</v>
      </c>
      <c r="K1650" s="23">
        <v>31.835237326182334</v>
      </c>
      <c r="N1650" s="15">
        <v>38649</v>
      </c>
      <c r="O1650" s="15">
        <v>38792</v>
      </c>
    </row>
    <row r="1651" spans="1:15" ht="12.75">
      <c r="A1651" s="14" t="s">
        <v>59</v>
      </c>
      <c r="B1651" s="14" t="s">
        <v>57</v>
      </c>
      <c r="D1651" s="17">
        <v>0.6623774509803922</v>
      </c>
      <c r="F1651" s="14">
        <v>103</v>
      </c>
      <c r="G1651" s="24">
        <v>0.006430849038644585</v>
      </c>
      <c r="I1651" s="17">
        <v>6.325340499919097</v>
      </c>
      <c r="J1651">
        <f t="shared" si="85"/>
        <v>2.595246041939322</v>
      </c>
      <c r="K1651" s="23">
        <v>38.61973276695419</v>
      </c>
      <c r="N1651" s="15">
        <v>38649</v>
      </c>
      <c r="O1651" s="15">
        <v>38792</v>
      </c>
    </row>
    <row r="1652" spans="1:15" ht="12.75">
      <c r="A1652" s="14" t="s">
        <v>59</v>
      </c>
      <c r="B1652" s="14" t="s">
        <v>57</v>
      </c>
      <c r="D1652" s="17">
        <v>0.8089181286549706</v>
      </c>
      <c r="F1652" s="14">
        <v>110</v>
      </c>
      <c r="G1652" s="24">
        <v>0.007353801169590642</v>
      </c>
      <c r="I1652" s="17">
        <v>4.806292060179068</v>
      </c>
      <c r="J1652">
        <f t="shared" si="85"/>
        <v>4.470059631469366</v>
      </c>
      <c r="K1652" s="23">
        <v>66.51874451591317</v>
      </c>
      <c r="N1652" s="15">
        <v>38649</v>
      </c>
      <c r="O1652" s="15">
        <v>38803</v>
      </c>
    </row>
    <row r="1653" spans="1:15" ht="12.75">
      <c r="A1653" s="14" t="s">
        <v>59</v>
      </c>
      <c r="B1653" s="14" t="s">
        <v>57</v>
      </c>
      <c r="D1653" s="17">
        <v>0.5863112745098039</v>
      </c>
      <c r="F1653" s="14">
        <v>110</v>
      </c>
      <c r="G1653" s="24">
        <v>0.005330102495543672</v>
      </c>
      <c r="I1653" s="17">
        <v>14.199610773397977</v>
      </c>
      <c r="J1653">
        <f t="shared" si="85"/>
        <v>2.1393279483194534</v>
      </c>
      <c r="K1653" s="23">
        <v>31.835237326182334</v>
      </c>
      <c r="N1653" s="15">
        <v>38649</v>
      </c>
      <c r="O1653" s="15">
        <v>38803</v>
      </c>
    </row>
    <row r="1654" spans="1:15" ht="12.75">
      <c r="A1654" s="14" t="s">
        <v>59</v>
      </c>
      <c r="B1654" s="14" t="s">
        <v>57</v>
      </c>
      <c r="D1654" s="17">
        <v>0.7019756908611398</v>
      </c>
      <c r="F1654" s="14">
        <v>110</v>
      </c>
      <c r="G1654" s="24">
        <v>0.006381597189646725</v>
      </c>
      <c r="I1654" s="17">
        <v>9.5099593631277</v>
      </c>
      <c r="J1654">
        <f t="shared" si="85"/>
        <v>2.595246041939322</v>
      </c>
      <c r="K1654" s="23">
        <v>38.61973276695419</v>
      </c>
      <c r="N1654" s="15">
        <v>38649</v>
      </c>
      <c r="O1654" s="15">
        <v>38803</v>
      </c>
    </row>
    <row r="1655" spans="1:15" ht="12.75">
      <c r="A1655" s="14" t="s">
        <v>59</v>
      </c>
      <c r="B1655" s="14" t="s">
        <v>57</v>
      </c>
      <c r="D1655" s="17">
        <v>0.7977897252090801</v>
      </c>
      <c r="F1655" s="14">
        <v>124</v>
      </c>
      <c r="G1655" s="24">
        <v>0.0064337881065248395</v>
      </c>
      <c r="I1655" s="17">
        <v>4.705518857370918</v>
      </c>
      <c r="J1655">
        <f t="shared" si="85"/>
        <v>4.470059631469366</v>
      </c>
      <c r="K1655" s="23">
        <v>66.51874451591317</v>
      </c>
      <c r="N1655" s="15">
        <v>38649</v>
      </c>
      <c r="O1655" s="15">
        <v>38817</v>
      </c>
    </row>
    <row r="1656" spans="1:15" ht="12.75">
      <c r="A1656" s="14" t="s">
        <v>59</v>
      </c>
      <c r="B1656" s="14" t="s">
        <v>57</v>
      </c>
      <c r="D1656" s="17">
        <v>0.4124046015712683</v>
      </c>
      <c r="F1656" s="14">
        <v>124</v>
      </c>
      <c r="G1656" s="24">
        <v>0.003325843561058615</v>
      </c>
      <c r="I1656" s="17">
        <v>13.833298085555265</v>
      </c>
      <c r="J1656">
        <f t="shared" si="85"/>
        <v>2.1393279483194534</v>
      </c>
      <c r="K1656" s="23">
        <v>31.835237326182334</v>
      </c>
      <c r="N1656" s="15">
        <v>38649</v>
      </c>
      <c r="O1656" s="15">
        <v>38817</v>
      </c>
    </row>
    <row r="1657" spans="1:15" ht="12.75">
      <c r="A1657" s="14" t="s">
        <v>59</v>
      </c>
      <c r="B1657" s="14" t="s">
        <v>57</v>
      </c>
      <c r="D1657" s="17">
        <v>0.5682795698924731</v>
      </c>
      <c r="F1657" s="14">
        <v>124</v>
      </c>
      <c r="G1657" s="24">
        <v>0.0045828997571973635</v>
      </c>
      <c r="I1657" s="17">
        <v>13.743376675813023</v>
      </c>
      <c r="J1657">
        <f t="shared" si="85"/>
        <v>2.595246041939322</v>
      </c>
      <c r="K1657" s="23">
        <v>38.61973276695419</v>
      </c>
      <c r="N1657" s="15">
        <v>38649</v>
      </c>
      <c r="O1657" s="15">
        <v>38817</v>
      </c>
    </row>
    <row r="1658" spans="1:15" ht="12.75">
      <c r="A1658" s="14" t="s">
        <v>59</v>
      </c>
      <c r="B1658" s="14" t="s">
        <v>57</v>
      </c>
      <c r="D1658" s="17">
        <v>0.7546943115364169</v>
      </c>
      <c r="F1658" s="14">
        <v>131</v>
      </c>
      <c r="G1658" s="24">
        <v>0.005761025278903945</v>
      </c>
      <c r="I1658" s="17">
        <v>6.729703409916816</v>
      </c>
      <c r="J1658">
        <f t="shared" si="85"/>
        <v>4.470059631469366</v>
      </c>
      <c r="K1658" s="23">
        <v>66.51874451591317</v>
      </c>
      <c r="N1658" s="15">
        <v>38649</v>
      </c>
      <c r="O1658" s="15">
        <v>38824</v>
      </c>
    </row>
    <row r="1659" spans="1:15" ht="12.75">
      <c r="A1659" s="14" t="s">
        <v>59</v>
      </c>
      <c r="B1659" s="14" t="s">
        <v>57</v>
      </c>
      <c r="D1659" s="17">
        <v>0.3966670168067227</v>
      </c>
      <c r="F1659" s="14">
        <v>131</v>
      </c>
      <c r="G1659" s="24">
        <v>0.003027992494707807</v>
      </c>
      <c r="I1659" s="17">
        <v>7.955601348226082</v>
      </c>
      <c r="J1659">
        <f t="shared" si="85"/>
        <v>2.1393279483194534</v>
      </c>
      <c r="K1659" s="23">
        <v>31.835237326182334</v>
      </c>
      <c r="N1659" s="15">
        <v>38649</v>
      </c>
      <c r="O1659" s="15">
        <v>38824</v>
      </c>
    </row>
    <row r="1660" spans="1:15" ht="12.75">
      <c r="A1660" s="14" t="s">
        <v>59</v>
      </c>
      <c r="B1660" s="14" t="s">
        <v>57</v>
      </c>
      <c r="D1660" s="17">
        <v>0.48287806637806635</v>
      </c>
      <c r="F1660" s="14">
        <v>131</v>
      </c>
      <c r="G1660" s="24">
        <v>0.0036860921097562316</v>
      </c>
      <c r="I1660" s="17">
        <v>11.055604209628006</v>
      </c>
      <c r="J1660">
        <f t="shared" si="85"/>
        <v>2.595246041939322</v>
      </c>
      <c r="K1660" s="23">
        <v>38.61973276695419</v>
      </c>
      <c r="N1660" s="15">
        <v>38649</v>
      </c>
      <c r="O1660" s="15">
        <v>38824</v>
      </c>
    </row>
    <row r="1661" spans="1:15" ht="12.75">
      <c r="A1661" s="14" t="s">
        <v>59</v>
      </c>
      <c r="B1661" s="14" t="s">
        <v>56</v>
      </c>
      <c r="D1661" s="17">
        <v>0.2930506822612086</v>
      </c>
      <c r="F1661" s="14">
        <v>72</v>
      </c>
      <c r="G1661" s="24">
        <v>0.004070148364739009</v>
      </c>
      <c r="I1661" s="17">
        <v>10.348450128010038</v>
      </c>
      <c r="J1661">
        <f t="shared" si="85"/>
        <v>1.0963243509815588</v>
      </c>
      <c r="K1661" s="23">
        <v>16.3143504610351</v>
      </c>
      <c r="N1661" s="15">
        <v>38636</v>
      </c>
      <c r="O1661" s="15">
        <v>38734</v>
      </c>
    </row>
    <row r="1662" spans="1:15" ht="12.75">
      <c r="A1662" s="14" t="s">
        <v>59</v>
      </c>
      <c r="B1662" s="14" t="s">
        <v>56</v>
      </c>
      <c r="D1662" s="17">
        <v>0.3405833333333333</v>
      </c>
      <c r="F1662" s="14">
        <v>72</v>
      </c>
      <c r="G1662" s="24">
        <v>0.004730324074074073</v>
      </c>
      <c r="I1662" s="17">
        <v>13.46426533177051</v>
      </c>
      <c r="J1662">
        <f t="shared" si="85"/>
        <v>1.85521871564545</v>
      </c>
      <c r="K1662" s="23">
        <v>27.60742136377157</v>
      </c>
      <c r="N1662" s="15">
        <v>38636</v>
      </c>
      <c r="O1662" s="15">
        <v>38734</v>
      </c>
    </row>
    <row r="1663" spans="1:15" ht="12.75">
      <c r="A1663" s="14" t="s">
        <v>59</v>
      </c>
      <c r="B1663" s="14" t="s">
        <v>56</v>
      </c>
      <c r="D1663" s="17">
        <v>0.3306971677559913</v>
      </c>
      <c r="F1663" s="14">
        <v>72</v>
      </c>
      <c r="G1663" s="24">
        <v>0.004593016218833212</v>
      </c>
      <c r="I1663" s="17">
        <v>12.725793876730984</v>
      </c>
      <c r="J1663">
        <f t="shared" si="85"/>
        <v>1.913357128197502</v>
      </c>
      <c r="K1663" s="23">
        <v>28.472576312462824</v>
      </c>
      <c r="N1663" s="15">
        <v>38636</v>
      </c>
      <c r="O1663" s="15">
        <v>38734</v>
      </c>
    </row>
    <row r="1664" spans="1:15" ht="12.75">
      <c r="A1664" s="14" t="s">
        <v>59</v>
      </c>
      <c r="B1664" s="14" t="s">
        <v>56</v>
      </c>
      <c r="D1664" s="17">
        <v>0.32672753267973853</v>
      </c>
      <c r="F1664" s="14">
        <v>72</v>
      </c>
      <c r="G1664" s="24">
        <v>0.004537882398329702</v>
      </c>
      <c r="I1664" s="17">
        <v>10.641194191602503</v>
      </c>
      <c r="J1664">
        <f t="shared" si="85"/>
        <v>2.393204798334326</v>
      </c>
      <c r="K1664" s="23">
        <v>35.61316664187984</v>
      </c>
      <c r="N1664" s="15">
        <v>38636</v>
      </c>
      <c r="O1664" s="15">
        <v>38734</v>
      </c>
    </row>
    <row r="1665" spans="1:15" ht="12.75">
      <c r="A1665" s="14" t="s">
        <v>59</v>
      </c>
      <c r="B1665" s="14" t="s">
        <v>56</v>
      </c>
      <c r="D1665" s="17">
        <v>0.3162438725490196</v>
      </c>
      <c r="F1665" s="14">
        <v>80</v>
      </c>
      <c r="G1665" s="24">
        <v>0.003953048406862745</v>
      </c>
      <c r="I1665" s="17">
        <v>7.654419108807211</v>
      </c>
      <c r="J1665">
        <f t="shared" si="85"/>
        <v>1.0963243509815588</v>
      </c>
      <c r="K1665" s="23">
        <v>16.3143504610351</v>
      </c>
      <c r="N1665" s="15">
        <v>38636</v>
      </c>
      <c r="O1665" s="15">
        <v>38744</v>
      </c>
    </row>
    <row r="1666" spans="1:15" ht="12.75">
      <c r="A1666" s="14" t="s">
        <v>59</v>
      </c>
      <c r="B1666" s="14" t="s">
        <v>56</v>
      </c>
      <c r="D1666" s="17">
        <v>0.37167755991285406</v>
      </c>
      <c r="F1666" s="14">
        <v>80</v>
      </c>
      <c r="G1666" s="24">
        <v>0.004645969498910676</v>
      </c>
      <c r="I1666" s="17">
        <v>12.917505091755928</v>
      </c>
      <c r="J1666">
        <f t="shared" si="85"/>
        <v>1.85521871564545</v>
      </c>
      <c r="K1666" s="23">
        <v>27.60742136377157</v>
      </c>
      <c r="N1666" s="15">
        <v>38636</v>
      </c>
      <c r="O1666" s="15">
        <v>38744</v>
      </c>
    </row>
    <row r="1667" spans="1:15" ht="12.75">
      <c r="A1667" s="14" t="s">
        <v>59</v>
      </c>
      <c r="B1667" s="14" t="s">
        <v>56</v>
      </c>
      <c r="D1667" s="17">
        <v>0.36123638344226583</v>
      </c>
      <c r="F1667" s="14">
        <v>80</v>
      </c>
      <c r="G1667" s="24">
        <v>0.004515454793028323</v>
      </c>
      <c r="I1667" s="17">
        <v>13.501762662794095</v>
      </c>
      <c r="J1667">
        <f t="shared" si="85"/>
        <v>1.913357128197502</v>
      </c>
      <c r="K1667" s="23">
        <v>28.472576312462824</v>
      </c>
      <c r="N1667" s="15">
        <v>38636</v>
      </c>
      <c r="O1667" s="15">
        <v>38744</v>
      </c>
    </row>
    <row r="1668" spans="1:15" ht="12.75">
      <c r="A1668" s="14" t="s">
        <v>59</v>
      </c>
      <c r="B1668" s="14" t="s">
        <v>56</v>
      </c>
      <c r="D1668" s="17">
        <v>0.3468518518518518</v>
      </c>
      <c r="F1668" s="14">
        <v>80</v>
      </c>
      <c r="G1668" s="24">
        <v>0.0043356481481481475</v>
      </c>
      <c r="I1668" s="17">
        <v>11.783268571661887</v>
      </c>
      <c r="J1668">
        <f t="shared" si="85"/>
        <v>2.393204798334326</v>
      </c>
      <c r="K1668" s="23">
        <v>35.61316664187984</v>
      </c>
      <c r="N1668" s="15">
        <v>38636</v>
      </c>
      <c r="O1668" s="15">
        <v>38744</v>
      </c>
    </row>
    <row r="1669" spans="1:15" ht="12.75">
      <c r="A1669" s="14" t="s">
        <v>59</v>
      </c>
      <c r="B1669" s="14" t="s">
        <v>56</v>
      </c>
      <c r="D1669" s="17">
        <v>0.35783625730994145</v>
      </c>
      <c r="F1669" s="14">
        <v>88</v>
      </c>
      <c r="G1669" s="24">
        <v>0.004066321105794789</v>
      </c>
      <c r="I1669" s="17">
        <v>9.864834458375517</v>
      </c>
      <c r="J1669">
        <f t="shared" si="85"/>
        <v>1.0963243509815588</v>
      </c>
      <c r="K1669" s="23">
        <v>16.3143504610351</v>
      </c>
      <c r="N1669" s="15">
        <v>38636</v>
      </c>
      <c r="O1669" s="15">
        <v>38755</v>
      </c>
    </row>
    <row r="1670" spans="1:15" ht="12.75">
      <c r="A1670" s="14" t="s">
        <v>59</v>
      </c>
      <c r="B1670" s="14" t="s">
        <v>56</v>
      </c>
      <c r="D1670" s="17">
        <v>0.43894421511294573</v>
      </c>
      <c r="F1670" s="14">
        <v>88</v>
      </c>
      <c r="G1670" s="24">
        <v>0.004988002444465293</v>
      </c>
      <c r="I1670" s="17">
        <v>12.939251186608857</v>
      </c>
      <c r="J1670">
        <f t="shared" si="85"/>
        <v>1.85521871564545</v>
      </c>
      <c r="K1670" s="23">
        <v>27.60742136377157</v>
      </c>
      <c r="N1670" s="15">
        <v>38636</v>
      </c>
      <c r="O1670" s="15">
        <v>38755</v>
      </c>
    </row>
    <row r="1671" spans="1:15" ht="12.75">
      <c r="A1671" s="14" t="s">
        <v>59</v>
      </c>
      <c r="B1671" s="14" t="s">
        <v>56</v>
      </c>
      <c r="D1671" s="17">
        <v>0.41962962962962963</v>
      </c>
      <c r="F1671" s="14">
        <v>88</v>
      </c>
      <c r="G1671" s="24">
        <v>0.004768518518518518</v>
      </c>
      <c r="I1671" s="17">
        <v>12.333385345823457</v>
      </c>
      <c r="J1671">
        <f t="shared" si="85"/>
        <v>1.913357128197502</v>
      </c>
      <c r="K1671" s="23">
        <v>28.472576312462824</v>
      </c>
      <c r="N1671" s="15">
        <v>38636</v>
      </c>
      <c r="O1671" s="15">
        <v>38755</v>
      </c>
    </row>
    <row r="1672" spans="1:15" ht="12.75">
      <c r="A1672" s="14" t="s">
        <v>59</v>
      </c>
      <c r="B1672" s="14" t="s">
        <v>56</v>
      </c>
      <c r="D1672" s="17">
        <v>0.4096296296296296</v>
      </c>
      <c r="F1672" s="14">
        <v>88</v>
      </c>
      <c r="G1672" s="24">
        <v>0.004654882154882155</v>
      </c>
      <c r="I1672" s="17">
        <v>12.227335884311126</v>
      </c>
      <c r="J1672">
        <f aca="true" t="shared" si="86" ref="J1672:J1735">K1672*60*1.12/1000</f>
        <v>2.393204798334326</v>
      </c>
      <c r="K1672" s="23">
        <v>35.61316664187984</v>
      </c>
      <c r="N1672" s="15">
        <v>38636</v>
      </c>
      <c r="O1672" s="15">
        <v>38755</v>
      </c>
    </row>
    <row r="1673" spans="1:15" ht="12.75">
      <c r="A1673" s="14" t="s">
        <v>59</v>
      </c>
      <c r="B1673" s="14" t="s">
        <v>56</v>
      </c>
      <c r="D1673" s="17">
        <v>0.3709810371517028</v>
      </c>
      <c r="F1673" s="14">
        <v>95</v>
      </c>
      <c r="G1673" s="24">
        <v>0.0039050635489652923</v>
      </c>
      <c r="I1673" s="17">
        <v>12.675677873301865</v>
      </c>
      <c r="J1673">
        <f t="shared" si="86"/>
        <v>1.0963243509815588</v>
      </c>
      <c r="K1673" s="23">
        <v>16.3143504610351</v>
      </c>
      <c r="N1673" s="15">
        <v>38636</v>
      </c>
      <c r="O1673" s="15">
        <v>38772</v>
      </c>
    </row>
    <row r="1674" spans="1:15" ht="12.75">
      <c r="A1674" s="14" t="s">
        <v>59</v>
      </c>
      <c r="B1674" s="14" t="s">
        <v>56</v>
      </c>
      <c r="D1674" s="17">
        <v>0.4951666666666667</v>
      </c>
      <c r="F1674" s="14">
        <v>95</v>
      </c>
      <c r="G1674" s="24">
        <v>0.005212280701754386</v>
      </c>
      <c r="I1674" s="17">
        <v>9.321661129775554</v>
      </c>
      <c r="J1674">
        <f t="shared" si="86"/>
        <v>1.85521871564545</v>
      </c>
      <c r="K1674" s="23">
        <v>27.60742136377157</v>
      </c>
      <c r="N1674" s="15">
        <v>38636</v>
      </c>
      <c r="O1674" s="15">
        <v>38772</v>
      </c>
    </row>
    <row r="1675" spans="1:15" ht="12.75">
      <c r="A1675" s="14" t="s">
        <v>59</v>
      </c>
      <c r="B1675" s="14" t="s">
        <v>56</v>
      </c>
      <c r="D1675" s="17">
        <v>0.49401475279106855</v>
      </c>
      <c r="F1675" s="14">
        <v>95</v>
      </c>
      <c r="G1675" s="24">
        <v>0.005200155292537563</v>
      </c>
      <c r="I1675" s="17">
        <v>12.130047537989768</v>
      </c>
      <c r="J1675">
        <f t="shared" si="86"/>
        <v>1.913357128197502</v>
      </c>
      <c r="K1675" s="23">
        <v>28.472576312462824</v>
      </c>
      <c r="N1675" s="15">
        <v>38636</v>
      </c>
      <c r="O1675" s="15">
        <v>38772</v>
      </c>
    </row>
    <row r="1676" spans="1:15" ht="12.75">
      <c r="A1676" s="14" t="s">
        <v>59</v>
      </c>
      <c r="B1676" s="14" t="s">
        <v>56</v>
      </c>
      <c r="D1676" s="17">
        <v>0.49415343915343923</v>
      </c>
      <c r="F1676" s="14">
        <v>95</v>
      </c>
      <c r="G1676" s="24">
        <v>0.005201615148983571</v>
      </c>
      <c r="I1676" s="17">
        <v>12.70056426109488</v>
      </c>
      <c r="J1676">
        <f t="shared" si="86"/>
        <v>2.393204798334326</v>
      </c>
      <c r="K1676" s="23">
        <v>35.61316664187984</v>
      </c>
      <c r="N1676" s="15">
        <v>38636</v>
      </c>
      <c r="O1676" s="15">
        <v>38772</v>
      </c>
    </row>
    <row r="1677" spans="1:15" ht="12.75">
      <c r="A1677" s="14" t="s">
        <v>59</v>
      </c>
      <c r="B1677" s="14" t="s">
        <v>56</v>
      </c>
      <c r="D1677" s="17">
        <v>0.4978944143446853</v>
      </c>
      <c r="F1677" s="14">
        <v>108</v>
      </c>
      <c r="G1677" s="24">
        <v>0.004610133466154493</v>
      </c>
      <c r="I1677" s="17">
        <v>9.681012111696463</v>
      </c>
      <c r="J1677">
        <f t="shared" si="86"/>
        <v>1.0963243509815588</v>
      </c>
      <c r="K1677" s="23">
        <v>16.3143504610351</v>
      </c>
      <c r="N1677" s="15">
        <v>38636</v>
      </c>
      <c r="O1677" s="15">
        <v>38785</v>
      </c>
    </row>
    <row r="1678" spans="1:15" ht="12.75">
      <c r="A1678" s="14" t="s">
        <v>59</v>
      </c>
      <c r="B1678" s="14" t="s">
        <v>56</v>
      </c>
      <c r="D1678" s="17">
        <v>0.6578210784313726</v>
      </c>
      <c r="F1678" s="14">
        <v>108</v>
      </c>
      <c r="G1678" s="24">
        <v>0.006090935911401598</v>
      </c>
      <c r="I1678" s="17">
        <v>8.652258476503789</v>
      </c>
      <c r="J1678">
        <f t="shared" si="86"/>
        <v>1.85521871564545</v>
      </c>
      <c r="K1678" s="23">
        <v>27.60742136377157</v>
      </c>
      <c r="N1678" s="15">
        <v>38636</v>
      </c>
      <c r="O1678" s="15">
        <v>38785</v>
      </c>
    </row>
    <row r="1679" spans="1:15" ht="12.75">
      <c r="A1679" s="14" t="s">
        <v>59</v>
      </c>
      <c r="B1679" s="14" t="s">
        <v>56</v>
      </c>
      <c r="D1679" s="17">
        <v>0.6681060084852656</v>
      </c>
      <c r="F1679" s="14">
        <v>108</v>
      </c>
      <c r="G1679" s="24">
        <v>0.00618616674523394</v>
      </c>
      <c r="I1679" s="17">
        <v>7.960097680179888</v>
      </c>
      <c r="J1679">
        <f t="shared" si="86"/>
        <v>1.913357128197502</v>
      </c>
      <c r="K1679" s="23">
        <v>28.472576312462824</v>
      </c>
      <c r="N1679" s="15">
        <v>38636</v>
      </c>
      <c r="O1679" s="15">
        <v>38785</v>
      </c>
    </row>
    <row r="1680" spans="1:15" ht="12.75">
      <c r="A1680" s="14" t="s">
        <v>59</v>
      </c>
      <c r="B1680" s="14" t="s">
        <v>56</v>
      </c>
      <c r="D1680" s="17">
        <v>0.6672199074074073</v>
      </c>
      <c r="F1680" s="14">
        <v>108</v>
      </c>
      <c r="G1680" s="24">
        <v>0.006177962105624142</v>
      </c>
      <c r="I1680" s="17">
        <v>9.67876487186876</v>
      </c>
      <c r="J1680">
        <f t="shared" si="86"/>
        <v>2.393204798334326</v>
      </c>
      <c r="K1680" s="23">
        <v>35.61316664187984</v>
      </c>
      <c r="N1680" s="15">
        <v>38636</v>
      </c>
      <c r="O1680" s="15">
        <v>38785</v>
      </c>
    </row>
    <row r="1681" spans="1:15" ht="12.75">
      <c r="A1681" s="14" t="s">
        <v>59</v>
      </c>
      <c r="B1681" s="14" t="s">
        <v>56</v>
      </c>
      <c r="D1681" s="17">
        <v>0.3491984126984127</v>
      </c>
      <c r="F1681" s="14">
        <v>115</v>
      </c>
      <c r="G1681" s="24">
        <v>0.0030365079365079362</v>
      </c>
      <c r="I1681" s="17">
        <v>11.574522622920147</v>
      </c>
      <c r="J1681">
        <f t="shared" si="86"/>
        <v>1.0963243509815588</v>
      </c>
      <c r="K1681" s="23">
        <v>16.3143504610351</v>
      </c>
      <c r="N1681" s="15">
        <v>38636</v>
      </c>
      <c r="O1681" s="15">
        <v>38792</v>
      </c>
    </row>
    <row r="1682" spans="1:15" ht="12.75">
      <c r="A1682" s="14" t="s">
        <v>59</v>
      </c>
      <c r="B1682" s="14" t="s">
        <v>56</v>
      </c>
      <c r="D1682" s="17">
        <v>0.5295992063492064</v>
      </c>
      <c r="F1682" s="14">
        <v>115</v>
      </c>
      <c r="G1682" s="24">
        <v>0.004605210489993099</v>
      </c>
      <c r="I1682" s="17">
        <v>10.945531494374736</v>
      </c>
      <c r="J1682">
        <f t="shared" si="86"/>
        <v>1.85521871564545</v>
      </c>
      <c r="K1682" s="23">
        <v>27.60742136377157</v>
      </c>
      <c r="N1682" s="15">
        <v>38636</v>
      </c>
      <c r="O1682" s="15">
        <v>38792</v>
      </c>
    </row>
    <row r="1683" spans="1:15" ht="12.75">
      <c r="A1683" s="14" t="s">
        <v>59</v>
      </c>
      <c r="B1683" s="14" t="s">
        <v>56</v>
      </c>
      <c r="D1683" s="17">
        <v>0.5567625152625153</v>
      </c>
      <c r="F1683" s="14">
        <v>115</v>
      </c>
      <c r="G1683" s="24">
        <v>0.0048414131761957855</v>
      </c>
      <c r="I1683" s="17">
        <v>12.573335277030486</v>
      </c>
      <c r="J1683">
        <f t="shared" si="86"/>
        <v>1.913357128197502</v>
      </c>
      <c r="K1683" s="23">
        <v>28.472576312462824</v>
      </c>
      <c r="N1683" s="15">
        <v>38636</v>
      </c>
      <c r="O1683" s="15">
        <v>38792</v>
      </c>
    </row>
    <row r="1684" spans="1:15" ht="12.75">
      <c r="A1684" s="14" t="s">
        <v>59</v>
      </c>
      <c r="B1684" s="14" t="s">
        <v>56</v>
      </c>
      <c r="D1684" s="17">
        <v>0.554781746031746</v>
      </c>
      <c r="F1684" s="14">
        <v>115</v>
      </c>
      <c r="G1684" s="24">
        <v>0.004824189095928226</v>
      </c>
      <c r="I1684" s="17">
        <v>11.111608185148194</v>
      </c>
      <c r="J1684">
        <f t="shared" si="86"/>
        <v>2.393204798334326</v>
      </c>
      <c r="K1684" s="23">
        <v>35.61316664187984</v>
      </c>
      <c r="N1684" s="15">
        <v>38636</v>
      </c>
      <c r="O1684" s="15">
        <v>38792</v>
      </c>
    </row>
    <row r="1685" spans="1:15" ht="12.75">
      <c r="A1685" s="14" t="s">
        <v>59</v>
      </c>
      <c r="B1685" s="14" t="s">
        <v>56</v>
      </c>
      <c r="D1685" s="17">
        <v>0.3405501288834622</v>
      </c>
      <c r="F1685" s="14">
        <v>122</v>
      </c>
      <c r="G1685" s="24">
        <v>0.002791394499044772</v>
      </c>
      <c r="I1685" s="17">
        <v>21.040178163816993</v>
      </c>
      <c r="J1685">
        <f t="shared" si="86"/>
        <v>1.0963243509815588</v>
      </c>
      <c r="K1685" s="23">
        <v>16.3143504610351</v>
      </c>
      <c r="N1685" s="15">
        <v>38636</v>
      </c>
      <c r="O1685" s="15">
        <v>38803</v>
      </c>
    </row>
    <row r="1686" spans="1:15" ht="12.75">
      <c r="A1686" s="14" t="s">
        <v>59</v>
      </c>
      <c r="B1686" s="14" t="s">
        <v>56</v>
      </c>
      <c r="D1686" s="17">
        <v>0.5099166666666667</v>
      </c>
      <c r="F1686" s="14">
        <v>122</v>
      </c>
      <c r="G1686" s="24">
        <v>0.004179644808743169</v>
      </c>
      <c r="I1686" s="17">
        <v>14.594011935293297</v>
      </c>
      <c r="J1686">
        <f t="shared" si="86"/>
        <v>1.85521871564545</v>
      </c>
      <c r="K1686" s="23">
        <v>27.60742136377157</v>
      </c>
      <c r="N1686" s="15">
        <v>38636</v>
      </c>
      <c r="O1686" s="15">
        <v>38803</v>
      </c>
    </row>
    <row r="1687" spans="1:15" ht="12.75">
      <c r="A1687" s="14" t="s">
        <v>59</v>
      </c>
      <c r="B1687" s="14" t="s">
        <v>56</v>
      </c>
      <c r="D1687" s="17">
        <v>0.5506410256410256</v>
      </c>
      <c r="F1687" s="14">
        <v>122</v>
      </c>
      <c r="G1687" s="24">
        <v>0.004513451029844472</v>
      </c>
      <c r="I1687" s="17">
        <v>17.89645847323215</v>
      </c>
      <c r="J1687">
        <f t="shared" si="86"/>
        <v>1.913357128197502</v>
      </c>
      <c r="K1687" s="23">
        <v>28.472576312462824</v>
      </c>
      <c r="N1687" s="15">
        <v>38636</v>
      </c>
      <c r="O1687" s="15">
        <v>38803</v>
      </c>
    </row>
    <row r="1688" spans="1:15" ht="12.75">
      <c r="A1688" s="14" t="s">
        <v>59</v>
      </c>
      <c r="B1688" s="14" t="s">
        <v>56</v>
      </c>
      <c r="D1688" s="17">
        <v>0.5642968253968254</v>
      </c>
      <c r="F1688" s="14">
        <v>122</v>
      </c>
      <c r="G1688" s="24">
        <v>0.004625383814728077</v>
      </c>
      <c r="I1688" s="17">
        <v>14.581420558648844</v>
      </c>
      <c r="J1688">
        <f t="shared" si="86"/>
        <v>2.393204798334326</v>
      </c>
      <c r="K1688" s="23">
        <v>35.61316664187984</v>
      </c>
      <c r="N1688" s="15">
        <v>38636</v>
      </c>
      <c r="O1688" s="15">
        <v>38803</v>
      </c>
    </row>
    <row r="1689" spans="1:15" ht="12.75">
      <c r="A1689" s="14" t="s">
        <v>59</v>
      </c>
      <c r="B1689" s="14" t="s">
        <v>56</v>
      </c>
      <c r="D1689" s="17">
        <v>0.3648850574712643</v>
      </c>
      <c r="F1689" s="14">
        <v>137</v>
      </c>
      <c r="G1689" s="24">
        <v>0.0026633945800822213</v>
      </c>
      <c r="I1689" s="17">
        <v>15.851327551160956</v>
      </c>
      <c r="J1689">
        <f t="shared" si="86"/>
        <v>1.0963243509815588</v>
      </c>
      <c r="K1689" s="23">
        <v>16.3143504610351</v>
      </c>
      <c r="N1689" s="15">
        <v>38636</v>
      </c>
      <c r="O1689" s="15">
        <v>38818</v>
      </c>
    </row>
    <row r="1690" spans="1:15" ht="12.75">
      <c r="A1690" s="14" t="s">
        <v>59</v>
      </c>
      <c r="B1690" s="14" t="s">
        <v>56</v>
      </c>
      <c r="D1690" s="17">
        <v>0.5211680036411219</v>
      </c>
      <c r="F1690" s="14">
        <v>137</v>
      </c>
      <c r="G1690" s="24">
        <v>0.003804146011978992</v>
      </c>
      <c r="I1690" s="17">
        <v>13.472035567755013</v>
      </c>
      <c r="J1690">
        <f t="shared" si="86"/>
        <v>1.85521871564545</v>
      </c>
      <c r="K1690" s="23">
        <v>27.60742136377157</v>
      </c>
      <c r="N1690" s="15">
        <v>38636</v>
      </c>
      <c r="O1690" s="15">
        <v>38818</v>
      </c>
    </row>
    <row r="1691" spans="1:15" ht="12.75">
      <c r="A1691" s="14" t="s">
        <v>59</v>
      </c>
      <c r="B1691" s="14" t="s">
        <v>56</v>
      </c>
      <c r="D1691" s="17">
        <v>0.6289338235294119</v>
      </c>
      <c r="F1691" s="14">
        <v>137</v>
      </c>
      <c r="G1691" s="24">
        <v>0.004590757835981108</v>
      </c>
      <c r="I1691" s="17">
        <v>12.582643742535943</v>
      </c>
      <c r="J1691">
        <f t="shared" si="86"/>
        <v>1.913357128197502</v>
      </c>
      <c r="K1691" s="23">
        <v>28.472576312462824</v>
      </c>
      <c r="N1691" s="15">
        <v>38636</v>
      </c>
      <c r="O1691" s="15">
        <v>38818</v>
      </c>
    </row>
    <row r="1692" spans="1:15" ht="12.75">
      <c r="A1692" s="14" t="s">
        <v>59</v>
      </c>
      <c r="B1692" s="14" t="s">
        <v>56</v>
      </c>
      <c r="D1692" s="17">
        <v>0.663156814449918</v>
      </c>
      <c r="F1692" s="14">
        <v>137</v>
      </c>
      <c r="G1692" s="24">
        <v>0.00484056068941546</v>
      </c>
      <c r="I1692" s="17">
        <v>9.053953387710765</v>
      </c>
      <c r="J1692">
        <f t="shared" si="86"/>
        <v>2.393204798334326</v>
      </c>
      <c r="K1692" s="23">
        <v>35.61316664187984</v>
      </c>
      <c r="N1692" s="15">
        <v>38636</v>
      </c>
      <c r="O1692" s="15">
        <v>38818</v>
      </c>
    </row>
    <row r="1693" spans="1:15" ht="12.75">
      <c r="A1693" s="14" t="s">
        <v>59</v>
      </c>
      <c r="B1693" s="14" t="s">
        <v>56</v>
      </c>
      <c r="D1693" s="17">
        <v>0.22496734892787526</v>
      </c>
      <c r="F1693" s="14">
        <v>72</v>
      </c>
      <c r="G1693" s="24">
        <v>0.0031245465128871565</v>
      </c>
      <c r="I1693" s="17">
        <v>5.700336271038521</v>
      </c>
      <c r="J1693">
        <f t="shared" si="86"/>
        <v>0.6932803331350389</v>
      </c>
      <c r="K1693" s="23">
        <v>10.316671624033315</v>
      </c>
      <c r="N1693" s="15">
        <v>38636</v>
      </c>
      <c r="O1693" s="15">
        <v>38734</v>
      </c>
    </row>
    <row r="1694" spans="1:15" ht="12.75">
      <c r="A1694" s="14" t="s">
        <v>59</v>
      </c>
      <c r="B1694" s="14" t="s">
        <v>56</v>
      </c>
      <c r="D1694" s="17">
        <v>0.32627386480908155</v>
      </c>
      <c r="F1694" s="14">
        <v>72</v>
      </c>
      <c r="G1694" s="24">
        <v>0.004531581455681688</v>
      </c>
      <c r="I1694" s="17">
        <v>11.562123548108419</v>
      </c>
      <c r="J1694">
        <f t="shared" si="86"/>
        <v>1.6253995502676981</v>
      </c>
      <c r="K1694" s="23">
        <v>24.187493307555027</v>
      </c>
      <c r="N1694" s="15">
        <v>38636</v>
      </c>
      <c r="O1694" s="15">
        <v>38734</v>
      </c>
    </row>
    <row r="1695" spans="1:15" ht="12.75">
      <c r="A1695" s="14" t="s">
        <v>59</v>
      </c>
      <c r="B1695" s="14" t="s">
        <v>56</v>
      </c>
      <c r="D1695" s="17">
        <v>0.3213235294117647</v>
      </c>
      <c r="F1695" s="14">
        <v>72</v>
      </c>
      <c r="G1695" s="24">
        <v>0.004462826797385621</v>
      </c>
      <c r="I1695" s="17">
        <v>13.133624520030708</v>
      </c>
      <c r="J1695">
        <f t="shared" si="86"/>
        <v>2.2537052587745396</v>
      </c>
      <c r="K1695" s="23">
        <v>33.537280636525885</v>
      </c>
      <c r="N1695" s="15">
        <v>38636</v>
      </c>
      <c r="O1695" s="15">
        <v>38734</v>
      </c>
    </row>
    <row r="1696" spans="1:15" ht="12.75">
      <c r="A1696" s="14" t="s">
        <v>59</v>
      </c>
      <c r="B1696" s="14" t="s">
        <v>56</v>
      </c>
      <c r="D1696" s="17">
        <v>0.3706276803118908</v>
      </c>
      <c r="F1696" s="14">
        <v>72</v>
      </c>
      <c r="G1696" s="24">
        <v>0.005147606670998483</v>
      </c>
      <c r="I1696" s="17">
        <v>17.617439630411344</v>
      </c>
      <c r="J1696">
        <f t="shared" si="86"/>
        <v>1.7990631447055327</v>
      </c>
      <c r="K1696" s="23">
        <v>26.771772986689474</v>
      </c>
      <c r="N1696" s="15">
        <v>38636</v>
      </c>
      <c r="O1696" s="15">
        <v>38734</v>
      </c>
    </row>
    <row r="1697" spans="1:15" ht="12.75">
      <c r="A1697" s="14" t="s">
        <v>59</v>
      </c>
      <c r="B1697" s="14" t="s">
        <v>56</v>
      </c>
      <c r="D1697" s="17">
        <v>0.23627995642701527</v>
      </c>
      <c r="F1697" s="14">
        <v>80</v>
      </c>
      <c r="G1697" s="24">
        <v>0.002953499455337691</v>
      </c>
      <c r="I1697" s="17">
        <v>6.427092660865412</v>
      </c>
      <c r="J1697">
        <f t="shared" si="86"/>
        <v>0.6932803331350389</v>
      </c>
      <c r="K1697" s="23">
        <v>10.316671624033315</v>
      </c>
      <c r="N1697" s="15">
        <v>38636</v>
      </c>
      <c r="O1697" s="15">
        <v>38744</v>
      </c>
    </row>
    <row r="1698" spans="1:15" ht="12.75">
      <c r="A1698" s="14" t="s">
        <v>59</v>
      </c>
      <c r="B1698" s="14" t="s">
        <v>56</v>
      </c>
      <c r="D1698" s="17">
        <v>0.342780701754386</v>
      </c>
      <c r="F1698" s="14">
        <v>80</v>
      </c>
      <c r="G1698" s="24">
        <v>0.004284758771929825</v>
      </c>
      <c r="I1698" s="17">
        <v>13.186623668641424</v>
      </c>
      <c r="J1698">
        <f t="shared" si="86"/>
        <v>1.6253995502676981</v>
      </c>
      <c r="K1698" s="23">
        <v>24.187493307555027</v>
      </c>
      <c r="N1698" s="15">
        <v>38636</v>
      </c>
      <c r="O1698" s="15">
        <v>38744</v>
      </c>
    </row>
    <row r="1699" spans="1:15" ht="12.75">
      <c r="A1699" s="14" t="s">
        <v>59</v>
      </c>
      <c r="B1699" s="14" t="s">
        <v>56</v>
      </c>
      <c r="D1699" s="17">
        <v>0.350396922657952</v>
      </c>
      <c r="F1699" s="14">
        <v>80</v>
      </c>
      <c r="G1699" s="24">
        <v>0.0043799615332244</v>
      </c>
      <c r="I1699" s="17">
        <v>14.483176988193867</v>
      </c>
      <c r="J1699">
        <f t="shared" si="86"/>
        <v>2.2537052587745396</v>
      </c>
      <c r="K1699" s="23">
        <v>33.537280636525885</v>
      </c>
      <c r="N1699" s="15">
        <v>38636</v>
      </c>
      <c r="O1699" s="15">
        <v>38744</v>
      </c>
    </row>
    <row r="1700" spans="1:15" ht="12.75">
      <c r="A1700" s="14" t="s">
        <v>59</v>
      </c>
      <c r="B1700" s="14" t="s">
        <v>56</v>
      </c>
      <c r="D1700" s="17">
        <v>0.4100401688453159</v>
      </c>
      <c r="F1700" s="14">
        <v>80</v>
      </c>
      <c r="G1700" s="24">
        <v>0.005125502110566449</v>
      </c>
      <c r="I1700" s="17">
        <v>22.096685614282887</v>
      </c>
      <c r="J1700">
        <f t="shared" si="86"/>
        <v>1.7990631447055327</v>
      </c>
      <c r="K1700" s="23">
        <v>26.771772986689474</v>
      </c>
      <c r="N1700" s="15">
        <v>38636</v>
      </c>
      <c r="O1700" s="15">
        <v>38744</v>
      </c>
    </row>
    <row r="1701" spans="1:15" ht="12.75">
      <c r="A1701" s="14" t="s">
        <v>59</v>
      </c>
      <c r="B1701" s="14" t="s">
        <v>56</v>
      </c>
      <c r="D1701" s="17">
        <v>0.2668360853113175</v>
      </c>
      <c r="F1701" s="14">
        <v>88</v>
      </c>
      <c r="G1701" s="24">
        <v>0.003032228242174062</v>
      </c>
      <c r="I1701" s="17">
        <v>7.211781509451768</v>
      </c>
      <c r="J1701">
        <f t="shared" si="86"/>
        <v>0.6932803331350389</v>
      </c>
      <c r="K1701" s="23">
        <v>10.316671624033315</v>
      </c>
      <c r="N1701" s="15">
        <v>38636</v>
      </c>
      <c r="O1701" s="15">
        <v>38755</v>
      </c>
    </row>
    <row r="1702" spans="1:15" ht="12.75">
      <c r="A1702" s="14" t="s">
        <v>59</v>
      </c>
      <c r="B1702" s="14" t="s">
        <v>56</v>
      </c>
      <c r="D1702" s="17">
        <v>0.4038649654439128</v>
      </c>
      <c r="F1702" s="14">
        <v>88</v>
      </c>
      <c r="G1702" s="24">
        <v>0.004589374607317191</v>
      </c>
      <c r="I1702" s="17">
        <v>13.845623386966741</v>
      </c>
      <c r="J1702">
        <f t="shared" si="86"/>
        <v>1.6253995502676981</v>
      </c>
      <c r="K1702" s="23">
        <v>24.187493307555027</v>
      </c>
      <c r="N1702" s="15">
        <v>38636</v>
      </c>
      <c r="O1702" s="15">
        <v>38755</v>
      </c>
    </row>
    <row r="1703" spans="1:15" ht="12.75">
      <c r="A1703" s="14" t="s">
        <v>59</v>
      </c>
      <c r="B1703" s="14" t="s">
        <v>56</v>
      </c>
      <c r="D1703" s="17">
        <v>0.41517117446393764</v>
      </c>
      <c r="F1703" s="14">
        <v>88</v>
      </c>
      <c r="G1703" s="24">
        <v>0.004717854255272018</v>
      </c>
      <c r="I1703" s="17">
        <v>15.658673079135928</v>
      </c>
      <c r="J1703">
        <f t="shared" si="86"/>
        <v>2.2537052587745396</v>
      </c>
      <c r="K1703" s="23">
        <v>33.537280636525885</v>
      </c>
      <c r="N1703" s="15">
        <v>38636</v>
      </c>
      <c r="O1703" s="15">
        <v>38755</v>
      </c>
    </row>
    <row r="1704" spans="1:15" ht="12.75">
      <c r="A1704" s="14" t="s">
        <v>59</v>
      </c>
      <c r="B1704" s="14" t="s">
        <v>56</v>
      </c>
      <c r="D1704" s="17">
        <v>0.49043859649122806</v>
      </c>
      <c r="F1704" s="14">
        <v>88</v>
      </c>
      <c r="G1704" s="24">
        <v>0.005573165869218501</v>
      </c>
      <c r="I1704" s="17">
        <v>19.325731263309034</v>
      </c>
      <c r="J1704">
        <f t="shared" si="86"/>
        <v>1.7990631447055327</v>
      </c>
      <c r="K1704" s="23">
        <v>26.771772986689474</v>
      </c>
      <c r="N1704" s="15">
        <v>38636</v>
      </c>
      <c r="O1704" s="15">
        <v>38755</v>
      </c>
    </row>
    <row r="1705" spans="1:15" ht="12.75">
      <c r="A1705" s="14" t="s">
        <v>59</v>
      </c>
      <c r="B1705" s="14" t="s">
        <v>56</v>
      </c>
      <c r="D1705" s="17">
        <v>0.276625386996904</v>
      </c>
      <c r="F1705" s="14">
        <v>95</v>
      </c>
      <c r="G1705" s="24">
        <v>0.002911846178914779</v>
      </c>
      <c r="I1705" s="17">
        <v>8.794253125794889</v>
      </c>
      <c r="J1705">
        <f t="shared" si="86"/>
        <v>0.6932803331350389</v>
      </c>
      <c r="K1705" s="23">
        <v>10.316671624033315</v>
      </c>
      <c r="N1705" s="15">
        <v>38636</v>
      </c>
      <c r="O1705" s="15">
        <v>38772</v>
      </c>
    </row>
    <row r="1706" spans="1:15" ht="12.75">
      <c r="A1706" s="14" t="s">
        <v>59</v>
      </c>
      <c r="B1706" s="14" t="s">
        <v>56</v>
      </c>
      <c r="D1706" s="17">
        <v>0.45107162309368193</v>
      </c>
      <c r="F1706" s="14">
        <v>95</v>
      </c>
      <c r="G1706" s="24">
        <v>0.004748122348354546</v>
      </c>
      <c r="I1706" s="17">
        <v>11.517184621603482</v>
      </c>
      <c r="J1706">
        <f t="shared" si="86"/>
        <v>1.6253995502676981</v>
      </c>
      <c r="K1706" s="23">
        <v>24.187493307555027</v>
      </c>
      <c r="N1706" s="15">
        <v>38636</v>
      </c>
      <c r="O1706" s="15">
        <v>38772</v>
      </c>
    </row>
    <row r="1707" spans="1:15" ht="12.75">
      <c r="A1707" s="14" t="s">
        <v>59</v>
      </c>
      <c r="B1707" s="14" t="s">
        <v>56</v>
      </c>
      <c r="D1707" s="17">
        <v>0.4631018518518519</v>
      </c>
      <c r="F1707" s="14">
        <v>95</v>
      </c>
      <c r="G1707" s="24">
        <v>0.0048747563352826515</v>
      </c>
      <c r="I1707" s="17">
        <v>11.991197364519058</v>
      </c>
      <c r="J1707">
        <f t="shared" si="86"/>
        <v>2.2537052587745396</v>
      </c>
      <c r="K1707" s="23">
        <v>33.537280636525885</v>
      </c>
      <c r="N1707" s="15">
        <v>38636</v>
      </c>
      <c r="O1707" s="15">
        <v>38772</v>
      </c>
    </row>
    <row r="1708" spans="1:15" ht="12.75">
      <c r="A1708" s="14" t="s">
        <v>59</v>
      </c>
      <c r="B1708" s="14" t="s">
        <v>56</v>
      </c>
      <c r="D1708" s="17">
        <v>0.5187814542483661</v>
      </c>
      <c r="F1708" s="14">
        <v>95</v>
      </c>
      <c r="G1708" s="24">
        <v>0.005460857413140696</v>
      </c>
      <c r="I1708" s="17">
        <v>17.0874289835839</v>
      </c>
      <c r="J1708">
        <f t="shared" si="86"/>
        <v>1.7990631447055327</v>
      </c>
      <c r="K1708" s="23">
        <v>26.771772986689474</v>
      </c>
      <c r="N1708" s="15">
        <v>38636</v>
      </c>
      <c r="O1708" s="15">
        <v>38772</v>
      </c>
    </row>
    <row r="1709" spans="1:15" ht="12.75">
      <c r="A1709" s="14" t="s">
        <v>59</v>
      </c>
      <c r="B1709" s="14" t="s">
        <v>56</v>
      </c>
      <c r="D1709" s="17">
        <v>0.37922969187675065</v>
      </c>
      <c r="F1709" s="14">
        <v>108</v>
      </c>
      <c r="G1709" s="24">
        <v>0.0035113860358958393</v>
      </c>
      <c r="I1709" s="17">
        <v>9.592888434993414</v>
      </c>
      <c r="J1709">
        <f t="shared" si="86"/>
        <v>0.6932803331350389</v>
      </c>
      <c r="K1709" s="23">
        <v>10.316671624033315</v>
      </c>
      <c r="N1709" s="15">
        <v>38636</v>
      </c>
      <c r="O1709" s="15">
        <v>38785</v>
      </c>
    </row>
    <row r="1710" spans="1:15" ht="12.75">
      <c r="A1710" s="14" t="s">
        <v>59</v>
      </c>
      <c r="B1710" s="14" t="s">
        <v>56</v>
      </c>
      <c r="D1710" s="17">
        <v>0.6056481481481483</v>
      </c>
      <c r="F1710" s="14">
        <v>108</v>
      </c>
      <c r="G1710" s="24">
        <v>0.005607853223593966</v>
      </c>
      <c r="I1710" s="17">
        <v>7.209815127585155</v>
      </c>
      <c r="J1710">
        <f t="shared" si="86"/>
        <v>1.6253995502676981</v>
      </c>
      <c r="K1710" s="23">
        <v>24.187493307555027</v>
      </c>
      <c r="N1710" s="15">
        <v>38636</v>
      </c>
      <c r="O1710" s="15">
        <v>38785</v>
      </c>
    </row>
    <row r="1711" spans="1:15" ht="12.75">
      <c r="A1711" s="14" t="s">
        <v>59</v>
      </c>
      <c r="B1711" s="14" t="s">
        <v>56</v>
      </c>
      <c r="D1711" s="17">
        <v>0.670562091503268</v>
      </c>
      <c r="F1711" s="14">
        <v>108</v>
      </c>
      <c r="G1711" s="24">
        <v>0.006208908254659889</v>
      </c>
      <c r="I1711" s="17">
        <v>7.66647133620686</v>
      </c>
      <c r="J1711">
        <f t="shared" si="86"/>
        <v>2.2537052587745396</v>
      </c>
      <c r="K1711" s="23">
        <v>33.537280636525885</v>
      </c>
      <c r="N1711" s="15">
        <v>38636</v>
      </c>
      <c r="O1711" s="15">
        <v>38785</v>
      </c>
    </row>
    <row r="1712" spans="1:15" ht="12.75">
      <c r="A1712" s="14" t="s">
        <v>59</v>
      </c>
      <c r="B1712" s="14" t="s">
        <v>56</v>
      </c>
      <c r="D1712" s="17">
        <v>0.7118899782135076</v>
      </c>
      <c r="F1712" s="14">
        <v>108</v>
      </c>
      <c r="G1712" s="24">
        <v>0.006591573872347293</v>
      </c>
      <c r="I1712" s="17">
        <v>11.654631354616392</v>
      </c>
      <c r="J1712">
        <f t="shared" si="86"/>
        <v>1.7990631447055327</v>
      </c>
      <c r="K1712" s="23">
        <v>26.771772986689474</v>
      </c>
      <c r="N1712" s="15">
        <v>38636</v>
      </c>
      <c r="O1712" s="15">
        <v>38785</v>
      </c>
    </row>
    <row r="1713" spans="1:15" ht="12.75">
      <c r="A1713" s="14" t="s">
        <v>59</v>
      </c>
      <c r="B1713" s="14" t="s">
        <v>56</v>
      </c>
      <c r="D1713" s="17">
        <v>0.26835317460317465</v>
      </c>
      <c r="F1713" s="14">
        <v>115</v>
      </c>
      <c r="G1713" s="24">
        <v>0.002333505866114562</v>
      </c>
      <c r="I1713" s="17">
        <v>6.704922655315902</v>
      </c>
      <c r="J1713">
        <f t="shared" si="86"/>
        <v>0.6932803331350389</v>
      </c>
      <c r="K1713" s="23">
        <v>10.316671624033315</v>
      </c>
      <c r="N1713" s="15">
        <v>38636</v>
      </c>
      <c r="O1713" s="15">
        <v>38792</v>
      </c>
    </row>
    <row r="1714" spans="1:15" ht="12.75">
      <c r="A1714" s="14" t="s">
        <v>59</v>
      </c>
      <c r="B1714" s="14" t="s">
        <v>56</v>
      </c>
      <c r="D1714" s="17">
        <v>0.4605641025641026</v>
      </c>
      <c r="F1714" s="14">
        <v>115</v>
      </c>
      <c r="G1714" s="24">
        <v>0.004004905239687848</v>
      </c>
      <c r="I1714" s="17">
        <v>9.641832146276323</v>
      </c>
      <c r="J1714">
        <f t="shared" si="86"/>
        <v>1.6253995502676981</v>
      </c>
      <c r="K1714" s="23">
        <v>24.187493307555027</v>
      </c>
      <c r="N1714" s="15">
        <v>38636</v>
      </c>
      <c r="O1714" s="15">
        <v>38792</v>
      </c>
    </row>
    <row r="1715" spans="1:15" ht="12.75">
      <c r="A1715" s="14" t="s">
        <v>59</v>
      </c>
      <c r="B1715" s="14" t="s">
        <v>56</v>
      </c>
      <c r="D1715" s="17">
        <v>0.5255654761904762</v>
      </c>
      <c r="F1715" s="14">
        <v>115</v>
      </c>
      <c r="G1715" s="24">
        <v>0.004570134575569359</v>
      </c>
      <c r="I1715" s="17">
        <v>10.749676210119482</v>
      </c>
      <c r="J1715">
        <f t="shared" si="86"/>
        <v>2.2537052587745396</v>
      </c>
      <c r="K1715" s="23">
        <v>33.537280636525885</v>
      </c>
      <c r="N1715" s="15">
        <v>38636</v>
      </c>
      <c r="O1715" s="15">
        <v>38792</v>
      </c>
    </row>
    <row r="1716" spans="1:15" ht="12.75">
      <c r="A1716" s="14" t="s">
        <v>59</v>
      </c>
      <c r="B1716" s="14" t="s">
        <v>56</v>
      </c>
      <c r="D1716" s="17">
        <v>0.6300261437908498</v>
      </c>
      <c r="F1716" s="14">
        <v>115</v>
      </c>
      <c r="G1716" s="24">
        <v>0.005478488206876954</v>
      </c>
      <c r="I1716" s="17">
        <v>13.287743481832168</v>
      </c>
      <c r="J1716">
        <f t="shared" si="86"/>
        <v>1.7990631447055327</v>
      </c>
      <c r="K1716" s="23">
        <v>26.771772986689474</v>
      </c>
      <c r="N1716" s="15">
        <v>38636</v>
      </c>
      <c r="O1716" s="15">
        <v>38792</v>
      </c>
    </row>
    <row r="1717" spans="1:15" ht="12.75">
      <c r="A1717" s="14" t="s">
        <v>59</v>
      </c>
      <c r="B1717" s="14" t="s">
        <v>56</v>
      </c>
      <c r="D1717" s="17">
        <v>0.299860165118679</v>
      </c>
      <c r="F1717" s="14">
        <v>122</v>
      </c>
      <c r="G1717" s="24">
        <v>0.002457870205890812</v>
      </c>
      <c r="I1717" s="17">
        <v>12.533766455363812</v>
      </c>
      <c r="J1717">
        <f t="shared" si="86"/>
        <v>0.6932803331350389</v>
      </c>
      <c r="K1717" s="23">
        <v>10.316671624033315</v>
      </c>
      <c r="N1717" s="15">
        <v>38636</v>
      </c>
      <c r="O1717" s="15">
        <v>38803</v>
      </c>
    </row>
    <row r="1718" spans="1:15" ht="12.75">
      <c r="A1718" s="14" t="s">
        <v>59</v>
      </c>
      <c r="B1718" s="14" t="s">
        <v>56</v>
      </c>
      <c r="D1718" s="17">
        <v>0.4579411764705883</v>
      </c>
      <c r="F1718" s="14">
        <v>122</v>
      </c>
      <c r="G1718" s="24">
        <v>0.0037536162005785928</v>
      </c>
      <c r="I1718" s="17">
        <v>16.082466728151598</v>
      </c>
      <c r="J1718">
        <f t="shared" si="86"/>
        <v>1.6253995502676981</v>
      </c>
      <c r="K1718" s="23">
        <v>24.187493307555027</v>
      </c>
      <c r="N1718" s="15">
        <v>38636</v>
      </c>
      <c r="O1718" s="15">
        <v>38803</v>
      </c>
    </row>
    <row r="1719" spans="1:15" ht="12.75">
      <c r="A1719" s="14" t="s">
        <v>59</v>
      </c>
      <c r="B1719" s="14" t="s">
        <v>56</v>
      </c>
      <c r="D1719" s="17">
        <v>0.524420634920635</v>
      </c>
      <c r="F1719" s="14">
        <v>122</v>
      </c>
      <c r="G1719" s="24">
        <v>0.004298529794431434</v>
      </c>
      <c r="I1719" s="17">
        <v>17.316997481238825</v>
      </c>
      <c r="J1719">
        <f t="shared" si="86"/>
        <v>2.2537052587745396</v>
      </c>
      <c r="K1719" s="23">
        <v>33.537280636525885</v>
      </c>
      <c r="N1719" s="15">
        <v>38636</v>
      </c>
      <c r="O1719" s="15">
        <v>38803</v>
      </c>
    </row>
    <row r="1720" spans="1:15" ht="12.75">
      <c r="A1720" s="14" t="s">
        <v>59</v>
      </c>
      <c r="B1720" s="14" t="s">
        <v>56</v>
      </c>
      <c r="D1720" s="17">
        <v>0.6227113237639554</v>
      </c>
      <c r="F1720" s="14">
        <v>122</v>
      </c>
      <c r="G1720" s="24">
        <v>0.005104191178393077</v>
      </c>
      <c r="I1720" s="17">
        <v>16.997846757278577</v>
      </c>
      <c r="J1720">
        <f t="shared" si="86"/>
        <v>1.7990631447055327</v>
      </c>
      <c r="K1720" s="23">
        <v>26.771772986689474</v>
      </c>
      <c r="N1720" s="15">
        <v>38636</v>
      </c>
      <c r="O1720" s="15">
        <v>38803</v>
      </c>
    </row>
    <row r="1721" spans="1:15" ht="12.75">
      <c r="A1721" s="14" t="s">
        <v>59</v>
      </c>
      <c r="B1721" s="14" t="s">
        <v>56</v>
      </c>
      <c r="D1721" s="17">
        <v>0.2727106227106227</v>
      </c>
      <c r="F1721" s="14">
        <v>137</v>
      </c>
      <c r="G1721" s="24">
        <v>0.001990588486938852</v>
      </c>
      <c r="I1721" s="17">
        <v>11.246519010058789</v>
      </c>
      <c r="J1721">
        <f t="shared" si="86"/>
        <v>0.6932803331350389</v>
      </c>
      <c r="K1721" s="23">
        <v>10.316671624033315</v>
      </c>
      <c r="N1721" s="15">
        <v>38636</v>
      </c>
      <c r="O1721" s="15">
        <v>38818</v>
      </c>
    </row>
    <row r="1722" spans="1:15" ht="12.75">
      <c r="A1722" s="14" t="s">
        <v>59</v>
      </c>
      <c r="B1722" s="14" t="s">
        <v>56</v>
      </c>
      <c r="D1722" s="17">
        <v>0.5243573498964803</v>
      </c>
      <c r="F1722" s="14">
        <v>137</v>
      </c>
      <c r="G1722" s="24">
        <v>0.0038274259116531407</v>
      </c>
      <c r="I1722" s="17">
        <v>11.001572646294145</v>
      </c>
      <c r="J1722">
        <f t="shared" si="86"/>
        <v>1.6253995502676981</v>
      </c>
      <c r="K1722" s="23">
        <v>24.187493307555027</v>
      </c>
      <c r="N1722" s="15">
        <v>38636</v>
      </c>
      <c r="O1722" s="15">
        <v>38818</v>
      </c>
    </row>
    <row r="1723" spans="1:15" ht="12.75">
      <c r="A1723" s="14" t="s">
        <v>59</v>
      </c>
      <c r="B1723" s="14" t="s">
        <v>56</v>
      </c>
      <c r="D1723" s="17">
        <v>0.568780821282907</v>
      </c>
      <c r="F1723" s="14">
        <v>137</v>
      </c>
      <c r="G1723" s="24">
        <v>0.004151684826882533</v>
      </c>
      <c r="I1723" s="17">
        <v>12.874123529623871</v>
      </c>
      <c r="J1723">
        <f t="shared" si="86"/>
        <v>2.2537052587745396</v>
      </c>
      <c r="K1723" s="23">
        <v>33.537280636525885</v>
      </c>
      <c r="N1723" s="15">
        <v>38636</v>
      </c>
      <c r="O1723" s="15">
        <v>38818</v>
      </c>
    </row>
    <row r="1724" spans="1:15" ht="12.75">
      <c r="A1724" s="14" t="s">
        <v>59</v>
      </c>
      <c r="B1724" s="14" t="s">
        <v>56</v>
      </c>
      <c r="D1724" s="17">
        <v>0.6939942901234567</v>
      </c>
      <c r="F1724" s="14">
        <v>137</v>
      </c>
      <c r="G1724" s="24">
        <v>0.005065651752725961</v>
      </c>
      <c r="I1724" s="17">
        <v>10.24991210213973</v>
      </c>
      <c r="J1724">
        <f t="shared" si="86"/>
        <v>1.7990631447055327</v>
      </c>
      <c r="K1724" s="23">
        <v>26.771772986689474</v>
      </c>
      <c r="N1724" s="15">
        <v>38636</v>
      </c>
      <c r="O1724" s="15">
        <v>38818</v>
      </c>
    </row>
    <row r="1725" spans="1:15" ht="12.75">
      <c r="A1725" s="14" t="s">
        <v>59</v>
      </c>
      <c r="B1725" s="14" t="s">
        <v>56</v>
      </c>
      <c r="D1725" s="17">
        <v>0.23106778895768834</v>
      </c>
      <c r="F1725" s="14">
        <v>72</v>
      </c>
      <c r="G1725" s="24">
        <v>0.0032092748466345604</v>
      </c>
      <c r="I1725" s="17">
        <v>7.517336126768405</v>
      </c>
      <c r="J1725">
        <f t="shared" si="86"/>
        <v>0.962103319452707</v>
      </c>
      <c r="K1725" s="23">
        <v>14.317013682331947</v>
      </c>
      <c r="N1725" s="15">
        <v>38636</v>
      </c>
      <c r="O1725" s="15">
        <v>38734</v>
      </c>
    </row>
    <row r="1726" spans="1:15" ht="12.75">
      <c r="A1726" s="14" t="s">
        <v>59</v>
      </c>
      <c r="B1726" s="14" t="s">
        <v>56</v>
      </c>
      <c r="D1726" s="17">
        <v>0.22725980392156864</v>
      </c>
      <c r="F1726" s="14">
        <v>72</v>
      </c>
      <c r="G1726" s="24">
        <v>0.0031563861655773424</v>
      </c>
      <c r="I1726" s="17">
        <v>7.425941981834406</v>
      </c>
      <c r="J1726">
        <f t="shared" si="86"/>
        <v>1.34425551041047</v>
      </c>
      <c r="K1726" s="23">
        <v>20.003802238251044</v>
      </c>
      <c r="N1726" s="15">
        <v>38636</v>
      </c>
      <c r="O1726" s="15">
        <v>38734</v>
      </c>
    </row>
    <row r="1727" spans="1:15" ht="12.75">
      <c r="A1727" s="14" t="s">
        <v>59</v>
      </c>
      <c r="B1727" s="14" t="s">
        <v>56</v>
      </c>
      <c r="D1727" s="17">
        <v>0.31277777777777777</v>
      </c>
      <c r="F1727" s="14">
        <v>72</v>
      </c>
      <c r="G1727" s="24">
        <v>0.004344135802469135</v>
      </c>
      <c r="I1727" s="17">
        <v>11.084690253672271</v>
      </c>
      <c r="J1727">
        <f t="shared" si="86"/>
        <v>1.9856146427721602</v>
      </c>
      <c r="K1727" s="23">
        <v>29.547836946014286</v>
      </c>
      <c r="N1727" s="15">
        <v>38636</v>
      </c>
      <c r="O1727" s="15">
        <v>38734</v>
      </c>
    </row>
    <row r="1728" spans="1:15" ht="12.75">
      <c r="A1728" s="14" t="s">
        <v>59</v>
      </c>
      <c r="B1728" s="14" t="s">
        <v>56</v>
      </c>
      <c r="D1728" s="17">
        <v>0.2907298474945534</v>
      </c>
      <c r="F1728" s="14">
        <v>72</v>
      </c>
      <c r="G1728" s="24">
        <v>0.004037914548535464</v>
      </c>
      <c r="I1728" s="17">
        <v>14.793181737566888</v>
      </c>
      <c r="J1728">
        <f t="shared" si="86"/>
        <v>1.9768057923854851</v>
      </c>
      <c r="K1728" s="23">
        <v>29.416752862879243</v>
      </c>
      <c r="N1728" s="15">
        <v>38636</v>
      </c>
      <c r="O1728" s="15">
        <v>38734</v>
      </c>
    </row>
    <row r="1729" spans="1:15" ht="12.75">
      <c r="A1729" s="14" t="s">
        <v>59</v>
      </c>
      <c r="B1729" s="14" t="s">
        <v>56</v>
      </c>
      <c r="D1729" s="17">
        <v>0.2513920421969958</v>
      </c>
      <c r="F1729" s="14">
        <v>80</v>
      </c>
      <c r="G1729" s="24">
        <v>0.0031424005274624475</v>
      </c>
      <c r="I1729" s="17">
        <v>8.606660889630856</v>
      </c>
      <c r="J1729">
        <f t="shared" si="86"/>
        <v>0.962103319452707</v>
      </c>
      <c r="K1729" s="23">
        <v>14.317013682331947</v>
      </c>
      <c r="N1729" s="15">
        <v>38636</v>
      </c>
      <c r="O1729" s="15">
        <v>38744</v>
      </c>
    </row>
    <row r="1730" spans="1:15" ht="12.75">
      <c r="A1730" s="14" t="s">
        <v>59</v>
      </c>
      <c r="B1730" s="14" t="s">
        <v>56</v>
      </c>
      <c r="D1730" s="17">
        <v>0.24245001289989684</v>
      </c>
      <c r="F1730" s="14">
        <v>80</v>
      </c>
      <c r="G1730" s="24">
        <v>0.0030306251612487105</v>
      </c>
      <c r="I1730" s="17">
        <v>8.749033642714119</v>
      </c>
      <c r="J1730">
        <f t="shared" si="86"/>
        <v>1.34425551041047</v>
      </c>
      <c r="K1730" s="23">
        <v>20.003802238251044</v>
      </c>
      <c r="N1730" s="15">
        <v>38636</v>
      </c>
      <c r="O1730" s="15">
        <v>38744</v>
      </c>
    </row>
    <row r="1731" spans="1:15" ht="12.75">
      <c r="A1731" s="14" t="s">
        <v>59</v>
      </c>
      <c r="B1731" s="14" t="s">
        <v>56</v>
      </c>
      <c r="D1731" s="17">
        <v>0.34397399237472764</v>
      </c>
      <c r="F1731" s="14">
        <v>80</v>
      </c>
      <c r="G1731" s="24">
        <v>0.004299674904684096</v>
      </c>
      <c r="I1731" s="17">
        <v>12.042920509410857</v>
      </c>
      <c r="J1731">
        <f t="shared" si="86"/>
        <v>1.9856146427721602</v>
      </c>
      <c r="K1731" s="23">
        <v>29.547836946014286</v>
      </c>
      <c r="N1731" s="15">
        <v>38636</v>
      </c>
      <c r="O1731" s="15">
        <v>38744</v>
      </c>
    </row>
    <row r="1732" spans="1:15" ht="12.75">
      <c r="A1732" s="14" t="s">
        <v>59</v>
      </c>
      <c r="B1732" s="14" t="s">
        <v>56</v>
      </c>
      <c r="D1732" s="17">
        <v>0.32179580896686155</v>
      </c>
      <c r="F1732" s="14">
        <v>80</v>
      </c>
      <c r="G1732" s="24">
        <v>0.004022447612085769</v>
      </c>
      <c r="I1732" s="17">
        <v>16.636992324509578</v>
      </c>
      <c r="J1732">
        <f t="shared" si="86"/>
        <v>1.9768057923854851</v>
      </c>
      <c r="K1732" s="23">
        <v>29.416752862879243</v>
      </c>
      <c r="N1732" s="15">
        <v>38636</v>
      </c>
      <c r="O1732" s="15">
        <v>38744</v>
      </c>
    </row>
    <row r="1733" spans="1:15" ht="12.75">
      <c r="A1733" s="14" t="s">
        <v>59</v>
      </c>
      <c r="B1733" s="14" t="s">
        <v>56</v>
      </c>
      <c r="D1733" s="17">
        <v>0.2844938725490196</v>
      </c>
      <c r="F1733" s="14">
        <v>88</v>
      </c>
      <c r="G1733" s="24">
        <v>0.0032328849153297682</v>
      </c>
      <c r="I1733" s="17">
        <v>9.385832660801361</v>
      </c>
      <c r="J1733">
        <f t="shared" si="86"/>
        <v>0.962103319452707</v>
      </c>
      <c r="K1733" s="23">
        <v>14.317013682331947</v>
      </c>
      <c r="N1733" s="15">
        <v>38636</v>
      </c>
      <c r="O1733" s="15">
        <v>38755</v>
      </c>
    </row>
    <row r="1734" spans="1:15" ht="12.75">
      <c r="A1734" s="14" t="s">
        <v>59</v>
      </c>
      <c r="B1734" s="14" t="s">
        <v>56</v>
      </c>
      <c r="D1734" s="17">
        <v>0.27673374613003093</v>
      </c>
      <c r="F1734" s="14">
        <v>88</v>
      </c>
      <c r="G1734" s="24">
        <v>0.003144701660568533</v>
      </c>
      <c r="I1734" s="17">
        <v>10.045492834256656</v>
      </c>
      <c r="J1734">
        <f t="shared" si="86"/>
        <v>1.34425551041047</v>
      </c>
      <c r="K1734" s="23">
        <v>20.003802238251044</v>
      </c>
      <c r="N1734" s="15">
        <v>38636</v>
      </c>
      <c r="O1734" s="15">
        <v>38755</v>
      </c>
    </row>
    <row r="1735" spans="1:15" ht="12.75">
      <c r="A1735" s="14" t="s">
        <v>59</v>
      </c>
      <c r="B1735" s="14" t="s">
        <v>56</v>
      </c>
      <c r="D1735" s="17">
        <v>0.40629483430799224</v>
      </c>
      <c r="F1735" s="14">
        <v>88</v>
      </c>
      <c r="G1735" s="24">
        <v>0.004616986753499912</v>
      </c>
      <c r="I1735" s="17">
        <v>13.938410251513133</v>
      </c>
      <c r="J1735">
        <f t="shared" si="86"/>
        <v>1.9856146427721602</v>
      </c>
      <c r="K1735" s="23">
        <v>29.547836946014286</v>
      </c>
      <c r="N1735" s="15">
        <v>38636</v>
      </c>
      <c r="O1735" s="15">
        <v>38755</v>
      </c>
    </row>
    <row r="1736" spans="1:15" ht="12.75">
      <c r="A1736" s="14" t="s">
        <v>59</v>
      </c>
      <c r="B1736" s="14" t="s">
        <v>56</v>
      </c>
      <c r="D1736" s="17">
        <v>0.3808484848484848</v>
      </c>
      <c r="F1736" s="14">
        <v>88</v>
      </c>
      <c r="G1736" s="24">
        <v>0.004327823691460055</v>
      </c>
      <c r="I1736" s="17">
        <v>17.957197394507308</v>
      </c>
      <c r="J1736">
        <f aca="true" t="shared" si="87" ref="J1736:J1756">K1736*60*1.12/1000</f>
        <v>1.9768057923854851</v>
      </c>
      <c r="K1736" s="23">
        <v>29.416752862879243</v>
      </c>
      <c r="N1736" s="15">
        <v>38636</v>
      </c>
      <c r="O1736" s="15">
        <v>38755</v>
      </c>
    </row>
    <row r="1737" spans="1:15" ht="12.75">
      <c r="A1737" s="14" t="s">
        <v>59</v>
      </c>
      <c r="B1737" s="14" t="s">
        <v>56</v>
      </c>
      <c r="D1737" s="17">
        <v>0.31665441176470593</v>
      </c>
      <c r="F1737" s="14">
        <v>95</v>
      </c>
      <c r="G1737" s="24">
        <v>0.0033332043343653256</v>
      </c>
      <c r="I1737" s="17">
        <v>8.534044813042701</v>
      </c>
      <c r="J1737">
        <f t="shared" si="87"/>
        <v>0.962103319452707</v>
      </c>
      <c r="K1737" s="23">
        <v>14.317013682331947</v>
      </c>
      <c r="N1737" s="15">
        <v>38636</v>
      </c>
      <c r="O1737" s="15">
        <v>38772</v>
      </c>
    </row>
    <row r="1738" spans="1:15" ht="12.75">
      <c r="A1738" s="14" t="s">
        <v>59</v>
      </c>
      <c r="B1738" s="14" t="s">
        <v>56</v>
      </c>
      <c r="D1738" s="17">
        <v>0.3155972222222222</v>
      </c>
      <c r="F1738" s="14">
        <v>95</v>
      </c>
      <c r="G1738" s="24">
        <v>0.0033220760233918126</v>
      </c>
      <c r="I1738" s="17">
        <v>10.250022743179418</v>
      </c>
      <c r="J1738">
        <f t="shared" si="87"/>
        <v>1.34425551041047</v>
      </c>
      <c r="K1738" s="23">
        <v>20.003802238251044</v>
      </c>
      <c r="N1738" s="15">
        <v>38636</v>
      </c>
      <c r="O1738" s="15">
        <v>38772</v>
      </c>
    </row>
    <row r="1739" spans="1:15" ht="12.75">
      <c r="A1739" s="14" t="s">
        <v>59</v>
      </c>
      <c r="B1739" s="14" t="s">
        <v>56</v>
      </c>
      <c r="D1739" s="17">
        <v>0.4562030812324929</v>
      </c>
      <c r="F1739" s="14">
        <v>95</v>
      </c>
      <c r="G1739" s="24">
        <v>0.004802137697184136</v>
      </c>
      <c r="I1739" s="17">
        <v>12.476892072286796</v>
      </c>
      <c r="J1739">
        <f t="shared" si="87"/>
        <v>1.9856146427721602</v>
      </c>
      <c r="K1739" s="23">
        <v>29.547836946014286</v>
      </c>
      <c r="N1739" s="15">
        <v>38636</v>
      </c>
      <c r="O1739" s="15">
        <v>38772</v>
      </c>
    </row>
    <row r="1740" spans="1:15" ht="12.75">
      <c r="A1740" s="14" t="s">
        <v>59</v>
      </c>
      <c r="B1740" s="14" t="s">
        <v>56</v>
      </c>
      <c r="D1740" s="17">
        <v>0.4246008403361345</v>
      </c>
      <c r="F1740" s="14">
        <v>95</v>
      </c>
      <c r="G1740" s="24">
        <v>0.004469482529854047</v>
      </c>
      <c r="I1740" s="17">
        <v>17.873915116080568</v>
      </c>
      <c r="J1740">
        <f t="shared" si="87"/>
        <v>1.9768057923854851</v>
      </c>
      <c r="K1740" s="23">
        <v>29.416752862879243</v>
      </c>
      <c r="N1740" s="15">
        <v>38636</v>
      </c>
      <c r="O1740" s="15">
        <v>38772</v>
      </c>
    </row>
    <row r="1741" spans="1:15" ht="12.75">
      <c r="A1741" s="14" t="s">
        <v>59</v>
      </c>
      <c r="B1741" s="14" t="s">
        <v>56</v>
      </c>
      <c r="D1741" s="17">
        <v>0.4390488834422657</v>
      </c>
      <c r="F1741" s="14">
        <v>108</v>
      </c>
      <c r="G1741" s="24">
        <v>0.004065267439280238</v>
      </c>
      <c r="I1741" s="17">
        <v>9.256328610448733</v>
      </c>
      <c r="J1741">
        <f t="shared" si="87"/>
        <v>0.962103319452707</v>
      </c>
      <c r="K1741" s="23">
        <v>14.317013682331947</v>
      </c>
      <c r="N1741" s="15">
        <v>38636</v>
      </c>
      <c r="O1741" s="15">
        <v>38785</v>
      </c>
    </row>
    <row r="1742" spans="1:15" ht="12.75">
      <c r="A1742" s="14" t="s">
        <v>59</v>
      </c>
      <c r="B1742" s="14" t="s">
        <v>56</v>
      </c>
      <c r="D1742" s="17">
        <v>0.4579440789473684</v>
      </c>
      <c r="F1742" s="14">
        <v>108</v>
      </c>
      <c r="G1742" s="24">
        <v>0.004240222953216374</v>
      </c>
      <c r="I1742" s="17">
        <v>9.71263781585873</v>
      </c>
      <c r="J1742">
        <f t="shared" si="87"/>
        <v>1.34425551041047</v>
      </c>
      <c r="K1742" s="23">
        <v>20.003802238251044</v>
      </c>
      <c r="N1742" s="15">
        <v>38636</v>
      </c>
      <c r="O1742" s="15">
        <v>38785</v>
      </c>
    </row>
    <row r="1743" spans="1:15" ht="12.75">
      <c r="A1743" s="14" t="s">
        <v>59</v>
      </c>
      <c r="B1743" s="14" t="s">
        <v>56</v>
      </c>
      <c r="D1743" s="17">
        <v>0.6565740740740741</v>
      </c>
      <c r="F1743" s="14">
        <v>108</v>
      </c>
      <c r="G1743" s="24">
        <v>0.0060793895747599455</v>
      </c>
      <c r="I1743" s="17">
        <v>8.22861897105947</v>
      </c>
      <c r="J1743">
        <f t="shared" si="87"/>
        <v>1.9856146427721602</v>
      </c>
      <c r="K1743" s="23">
        <v>29.547836946014286</v>
      </c>
      <c r="N1743" s="15">
        <v>38636</v>
      </c>
      <c r="O1743" s="15">
        <v>38785</v>
      </c>
    </row>
    <row r="1744" spans="1:15" ht="12.75">
      <c r="A1744" s="14" t="s">
        <v>59</v>
      </c>
      <c r="B1744" s="14" t="s">
        <v>56</v>
      </c>
      <c r="D1744" s="17">
        <v>0.6290988756613757</v>
      </c>
      <c r="F1744" s="14">
        <v>108</v>
      </c>
      <c r="G1744" s="24">
        <v>0.005824989589457182</v>
      </c>
      <c r="I1744" s="17">
        <v>11.14394487118588</v>
      </c>
      <c r="J1744">
        <f t="shared" si="87"/>
        <v>1.9768057923854851</v>
      </c>
      <c r="K1744" s="23">
        <v>29.416752862879243</v>
      </c>
      <c r="N1744" s="15">
        <v>38636</v>
      </c>
      <c r="O1744" s="15">
        <v>38785</v>
      </c>
    </row>
    <row r="1745" spans="1:15" ht="12.75">
      <c r="A1745" s="14" t="s">
        <v>59</v>
      </c>
      <c r="B1745" s="14" t="s">
        <v>56</v>
      </c>
      <c r="D1745" s="17">
        <v>0.3100375816993464</v>
      </c>
      <c r="F1745" s="14">
        <v>115</v>
      </c>
      <c r="G1745" s="24">
        <v>0.0026959789712986647</v>
      </c>
      <c r="I1745" s="17">
        <v>10.28843296474529</v>
      </c>
      <c r="J1745">
        <f t="shared" si="87"/>
        <v>0.962103319452707</v>
      </c>
      <c r="K1745" s="23">
        <v>14.317013682331947</v>
      </c>
      <c r="N1745" s="15">
        <v>38636</v>
      </c>
      <c r="O1745" s="15">
        <v>38792</v>
      </c>
    </row>
    <row r="1746" spans="1:15" ht="12.75">
      <c r="A1746" s="14" t="s">
        <v>59</v>
      </c>
      <c r="B1746" s="14" t="s">
        <v>56</v>
      </c>
      <c r="D1746" s="17">
        <v>0.35925</v>
      </c>
      <c r="F1746" s="14">
        <v>115</v>
      </c>
      <c r="G1746" s="24">
        <v>0.003123913043478261</v>
      </c>
      <c r="I1746" s="17">
        <v>9.556077063360133</v>
      </c>
      <c r="J1746">
        <f t="shared" si="87"/>
        <v>1.34425551041047</v>
      </c>
      <c r="K1746" s="23">
        <v>20.003802238251044</v>
      </c>
      <c r="N1746" s="15">
        <v>38636</v>
      </c>
      <c r="O1746" s="15">
        <v>38792</v>
      </c>
    </row>
    <row r="1747" spans="1:15" ht="12.75">
      <c r="A1747" s="14" t="s">
        <v>59</v>
      </c>
      <c r="B1747" s="14" t="s">
        <v>56</v>
      </c>
      <c r="D1747" s="17">
        <v>0.5326923076923077</v>
      </c>
      <c r="F1747" s="14">
        <v>115</v>
      </c>
      <c r="G1747" s="24">
        <v>0.004632107023411371</v>
      </c>
      <c r="I1747" s="17">
        <v>10.698983616685313</v>
      </c>
      <c r="J1747">
        <f t="shared" si="87"/>
        <v>1.9856146427721602</v>
      </c>
      <c r="K1747" s="23">
        <v>29.547836946014286</v>
      </c>
      <c r="N1747" s="15">
        <v>38636</v>
      </c>
      <c r="O1747" s="15">
        <v>38792</v>
      </c>
    </row>
    <row r="1748" spans="1:15" ht="12.75">
      <c r="A1748" s="14" t="s">
        <v>59</v>
      </c>
      <c r="B1748" s="14" t="s">
        <v>56</v>
      </c>
      <c r="D1748" s="17">
        <v>0.48209523809523813</v>
      </c>
      <c r="F1748" s="14">
        <v>115</v>
      </c>
      <c r="G1748" s="24">
        <v>0.004192132505175984</v>
      </c>
      <c r="I1748" s="17">
        <v>19.47699837780793</v>
      </c>
      <c r="J1748">
        <f t="shared" si="87"/>
        <v>1.9768057923854851</v>
      </c>
      <c r="K1748" s="23">
        <v>29.416752862879243</v>
      </c>
      <c r="N1748" s="15">
        <v>38636</v>
      </c>
      <c r="O1748" s="15">
        <v>38792</v>
      </c>
    </row>
    <row r="1749" spans="1:15" ht="12.75">
      <c r="A1749" s="14" t="s">
        <v>59</v>
      </c>
      <c r="B1749" s="14" t="s">
        <v>56</v>
      </c>
      <c r="D1749" s="17">
        <v>0.30527777777777776</v>
      </c>
      <c r="F1749" s="14">
        <v>122</v>
      </c>
      <c r="G1749" s="24">
        <v>0.002502276867030965</v>
      </c>
      <c r="I1749" s="17">
        <v>16.468829931890337</v>
      </c>
      <c r="J1749">
        <f t="shared" si="87"/>
        <v>0.962103319452707</v>
      </c>
      <c r="K1749" s="23">
        <v>14.317013682331947</v>
      </c>
      <c r="N1749" s="15">
        <v>38636</v>
      </c>
      <c r="O1749" s="15">
        <v>38803</v>
      </c>
    </row>
    <row r="1750" spans="1:15" ht="12.75">
      <c r="A1750" s="14" t="s">
        <v>59</v>
      </c>
      <c r="B1750" s="14" t="s">
        <v>56</v>
      </c>
      <c r="D1750" s="17">
        <v>0.35732434640522875</v>
      </c>
      <c r="F1750" s="14">
        <v>122</v>
      </c>
      <c r="G1750" s="24">
        <v>0.00292888808528876</v>
      </c>
      <c r="I1750" s="17">
        <v>15.07126514070857</v>
      </c>
      <c r="J1750">
        <f t="shared" si="87"/>
        <v>1.34425551041047</v>
      </c>
      <c r="K1750" s="23">
        <v>20.003802238251044</v>
      </c>
      <c r="N1750" s="15">
        <v>38636</v>
      </c>
      <c r="O1750" s="15">
        <v>38803</v>
      </c>
    </row>
    <row r="1751" spans="1:15" ht="12.75">
      <c r="A1751" s="14" t="s">
        <v>59</v>
      </c>
      <c r="B1751" s="14" t="s">
        <v>56</v>
      </c>
      <c r="D1751" s="17">
        <v>0.5253807189542484</v>
      </c>
      <c r="F1751" s="14">
        <v>122</v>
      </c>
      <c r="G1751" s="24">
        <v>0.004306399335690561</v>
      </c>
      <c r="I1751" s="17">
        <v>19.582540475008003</v>
      </c>
      <c r="J1751">
        <f t="shared" si="87"/>
        <v>1.9856146427721602</v>
      </c>
      <c r="K1751" s="23">
        <v>29.547836946014286</v>
      </c>
      <c r="N1751" s="15">
        <v>38636</v>
      </c>
      <c r="O1751" s="15">
        <v>38803</v>
      </c>
    </row>
    <row r="1752" spans="1:15" ht="12.75">
      <c r="A1752" s="14" t="s">
        <v>59</v>
      </c>
      <c r="B1752" s="14" t="s">
        <v>56</v>
      </c>
      <c r="D1752" s="17">
        <v>0.5120372294372294</v>
      </c>
      <c r="F1752" s="14">
        <v>122</v>
      </c>
      <c r="G1752" s="24">
        <v>0.004197026470796963</v>
      </c>
      <c r="I1752" s="17">
        <v>25.031316264745744</v>
      </c>
      <c r="J1752">
        <f t="shared" si="87"/>
        <v>1.9768057923854851</v>
      </c>
      <c r="K1752" s="23">
        <v>29.416752862879243</v>
      </c>
      <c r="N1752" s="15">
        <v>38636</v>
      </c>
      <c r="O1752" s="15">
        <v>38803</v>
      </c>
    </row>
    <row r="1753" spans="1:15" ht="12.75">
      <c r="A1753" s="14" t="s">
        <v>59</v>
      </c>
      <c r="B1753" s="14" t="s">
        <v>56</v>
      </c>
      <c r="D1753" s="17">
        <v>0.3179306195596518</v>
      </c>
      <c r="F1753" s="14">
        <v>137</v>
      </c>
      <c r="G1753" s="24">
        <v>0.002320661456639794</v>
      </c>
      <c r="I1753" s="17">
        <v>15.719180851646941</v>
      </c>
      <c r="J1753">
        <f t="shared" si="87"/>
        <v>0.962103319452707</v>
      </c>
      <c r="K1753" s="23">
        <v>14.317013682331947</v>
      </c>
      <c r="N1753" s="15">
        <v>38636</v>
      </c>
      <c r="O1753" s="15">
        <v>38818</v>
      </c>
    </row>
    <row r="1754" spans="1:15" ht="12.75">
      <c r="A1754" s="14" t="s">
        <v>59</v>
      </c>
      <c r="B1754" s="14" t="s">
        <v>56</v>
      </c>
      <c r="D1754" s="17">
        <v>0.4009639126305793</v>
      </c>
      <c r="F1754" s="14">
        <v>137</v>
      </c>
      <c r="G1754" s="24">
        <v>0.0029267438878144473</v>
      </c>
      <c r="I1754" s="17">
        <v>12.808450710181555</v>
      </c>
      <c r="J1754">
        <f t="shared" si="87"/>
        <v>1.34425551041047</v>
      </c>
      <c r="K1754" s="23">
        <v>20.003802238251044</v>
      </c>
      <c r="N1754" s="15">
        <v>38636</v>
      </c>
      <c r="O1754" s="15">
        <v>38818</v>
      </c>
    </row>
    <row r="1755" spans="1:15" ht="12.75">
      <c r="A1755" s="14" t="s">
        <v>59</v>
      </c>
      <c r="B1755" s="14" t="s">
        <v>56</v>
      </c>
      <c r="D1755" s="17">
        <v>0.5840076628352491</v>
      </c>
      <c r="F1755" s="14">
        <v>137</v>
      </c>
      <c r="G1755" s="24">
        <v>0.004262829655731745</v>
      </c>
      <c r="I1755" s="17">
        <v>14.060379525722404</v>
      </c>
      <c r="J1755">
        <f t="shared" si="87"/>
        <v>1.9856146427721602</v>
      </c>
      <c r="K1755" s="23">
        <v>29.547836946014286</v>
      </c>
      <c r="N1755" s="15">
        <v>38636</v>
      </c>
      <c r="O1755" s="15">
        <v>38818</v>
      </c>
    </row>
    <row r="1756" spans="1:15" ht="12.75">
      <c r="A1756" s="14" t="s">
        <v>59</v>
      </c>
      <c r="B1756" s="14" t="s">
        <v>56</v>
      </c>
      <c r="D1756" s="17">
        <v>0.61</v>
      </c>
      <c r="F1756" s="14">
        <v>137</v>
      </c>
      <c r="G1756" s="24">
        <f>D1756/F1756</f>
        <v>0.004452554744525547</v>
      </c>
      <c r="I1756" s="17">
        <v>15.91038265707649</v>
      </c>
      <c r="J1756">
        <f t="shared" si="87"/>
        <v>1.9768057923854851</v>
      </c>
      <c r="K1756" s="23">
        <v>29.416752862879243</v>
      </c>
      <c r="N1756" s="15">
        <v>38636</v>
      </c>
      <c r="O1756" s="15">
        <v>38818</v>
      </c>
    </row>
    <row r="1757" spans="1:15" ht="12.75">
      <c r="A1757" s="14"/>
      <c r="B1757" s="14"/>
      <c r="D1757" s="17"/>
      <c r="F1757" s="14"/>
      <c r="G1757" s="24"/>
      <c r="I1757" s="17"/>
      <c r="N1757" s="15"/>
      <c r="O1757" s="15"/>
    </row>
    <row r="1758" spans="1:15" ht="12.75">
      <c r="A1758" s="14"/>
      <c r="B1758" s="14"/>
      <c r="D1758" s="17"/>
      <c r="F1758" s="14"/>
      <c r="G1758" s="24"/>
      <c r="I1758" s="17"/>
      <c r="N1758" s="15"/>
      <c r="O1758" s="15"/>
    </row>
    <row r="1759" spans="1:15" ht="12.75">
      <c r="A1759" s="14"/>
      <c r="B1759" s="14"/>
      <c r="D1759" s="17"/>
      <c r="F1759" s="14"/>
      <c r="G1759" s="24"/>
      <c r="I1759" s="17"/>
      <c r="N1759" s="15"/>
      <c r="O1759" s="15"/>
    </row>
    <row r="1760" spans="1:15" ht="12.75">
      <c r="A1760" s="14"/>
      <c r="B1760" s="14"/>
      <c r="D1760" s="17"/>
      <c r="F1760" s="14"/>
      <c r="G1760" s="24"/>
      <c r="I1760" s="17"/>
      <c r="N1760" s="15"/>
      <c r="O1760" s="15"/>
    </row>
    <row r="1761" spans="1:15" ht="12.75">
      <c r="A1761" s="14"/>
      <c r="B1761" s="14"/>
      <c r="D1761" s="17"/>
      <c r="F1761" s="14"/>
      <c r="G1761" s="24"/>
      <c r="I1761" s="17"/>
      <c r="N1761" s="15"/>
      <c r="O1761" s="15"/>
    </row>
    <row r="1762" spans="1:15" ht="12.75">
      <c r="A1762" s="14"/>
      <c r="B1762" s="14"/>
      <c r="D1762" s="17"/>
      <c r="F1762" s="14"/>
      <c r="G1762" s="24"/>
      <c r="I1762" s="17"/>
      <c r="N1762" s="15"/>
      <c r="O1762" s="15"/>
    </row>
    <row r="1763" spans="1:15" ht="12.75">
      <c r="A1763" s="14"/>
      <c r="B1763" s="14"/>
      <c r="D1763" s="17"/>
      <c r="F1763" s="14"/>
      <c r="G1763" s="24"/>
      <c r="I1763" s="17"/>
      <c r="N1763" s="15"/>
      <c r="O1763" s="15"/>
    </row>
    <row r="1764" spans="1:15" ht="12.75">
      <c r="A1764" s="14"/>
      <c r="B1764" s="14"/>
      <c r="D1764" s="17"/>
      <c r="F1764" s="14"/>
      <c r="G1764" s="24"/>
      <c r="I1764" s="17"/>
      <c r="N1764" s="15"/>
      <c r="O1764" s="15"/>
    </row>
    <row r="1765" spans="1:15" ht="12.75">
      <c r="A1765" s="14"/>
      <c r="B1765" s="14"/>
      <c r="D1765" s="17"/>
      <c r="F1765" s="14"/>
      <c r="G1765" s="24"/>
      <c r="I1765" s="17"/>
      <c r="N1765" s="15"/>
      <c r="O1765" s="15"/>
    </row>
    <row r="1766" spans="1:15" ht="12.75">
      <c r="A1766" s="14"/>
      <c r="B1766" s="14"/>
      <c r="D1766" s="17"/>
      <c r="F1766" s="14"/>
      <c r="G1766" s="24"/>
      <c r="I1766" s="17"/>
      <c r="N1766" s="15"/>
      <c r="O1766" s="15"/>
    </row>
    <row r="1767" spans="1:15" ht="12.75">
      <c r="A1767" s="14"/>
      <c r="B1767" s="14"/>
      <c r="D1767" s="17"/>
      <c r="F1767" s="14"/>
      <c r="G1767" s="24"/>
      <c r="I1767" s="17"/>
      <c r="N1767" s="15"/>
      <c r="O1767" s="15"/>
    </row>
    <row r="1768" spans="1:15" ht="12.75">
      <c r="A1768" s="14"/>
      <c r="B1768" s="14"/>
      <c r="D1768" s="17"/>
      <c r="F1768" s="14"/>
      <c r="G1768" s="24"/>
      <c r="I1768" s="17"/>
      <c r="N1768" s="15"/>
      <c r="O1768" s="15"/>
    </row>
    <row r="1769" spans="1:15" ht="12.75">
      <c r="A1769" s="14"/>
      <c r="B1769" s="14"/>
      <c r="D1769" s="17"/>
      <c r="F1769" s="14"/>
      <c r="G1769" s="24"/>
      <c r="I1769" s="17"/>
      <c r="N1769" s="15"/>
      <c r="O1769" s="15"/>
    </row>
    <row r="1770" spans="1:15" ht="12.75">
      <c r="A1770" s="14"/>
      <c r="B1770" s="14"/>
      <c r="D1770" s="17"/>
      <c r="F1770" s="14"/>
      <c r="G1770" s="24"/>
      <c r="I1770" s="17"/>
      <c r="N1770" s="15"/>
      <c r="O1770" s="15"/>
    </row>
    <row r="1771" spans="1:15" ht="12.75">
      <c r="A1771" s="14"/>
      <c r="B1771" s="14"/>
      <c r="D1771" s="17"/>
      <c r="F1771" s="14"/>
      <c r="G1771" s="24"/>
      <c r="I1771" s="17"/>
      <c r="N1771" s="15"/>
      <c r="O1771" s="15"/>
    </row>
    <row r="1772" spans="1:15" ht="12.75">
      <c r="A1772" s="14"/>
      <c r="B1772" s="14"/>
      <c r="D1772" s="17"/>
      <c r="F1772" s="14"/>
      <c r="G1772" s="24"/>
      <c r="I1772" s="17"/>
      <c r="N1772" s="15"/>
      <c r="O1772" s="15"/>
    </row>
    <row r="1773" spans="1:15" ht="12.75">
      <c r="A1773" s="14"/>
      <c r="B1773" s="14"/>
      <c r="D1773" s="17"/>
      <c r="F1773" s="14"/>
      <c r="G1773" s="24"/>
      <c r="I1773" s="17"/>
      <c r="N1773" s="15"/>
      <c r="O1773" s="15"/>
    </row>
    <row r="1774" spans="1:15" ht="12.75">
      <c r="A1774" s="14"/>
      <c r="B1774" s="14"/>
      <c r="D1774" s="17"/>
      <c r="F1774" s="14"/>
      <c r="G1774" s="24"/>
      <c r="I1774" s="17"/>
      <c r="N1774" s="15"/>
      <c r="O1774" s="15"/>
    </row>
    <row r="1775" spans="1:15" ht="12.75">
      <c r="A1775" s="14"/>
      <c r="B1775" s="14"/>
      <c r="D1775" s="17"/>
      <c r="F1775" s="14"/>
      <c r="G1775" s="24"/>
      <c r="I1775" s="17"/>
      <c r="N1775" s="15"/>
      <c r="O1775" s="15"/>
    </row>
    <row r="1776" spans="1:15" ht="12.75">
      <c r="A1776" s="14"/>
      <c r="B1776" s="14"/>
      <c r="D1776" s="17"/>
      <c r="F1776" s="14"/>
      <c r="G1776" s="24"/>
      <c r="I1776" s="17"/>
      <c r="N1776" s="15"/>
      <c r="O1776" s="15"/>
    </row>
    <row r="1777" spans="1:14" ht="12.75">
      <c r="A1777" s="14"/>
      <c r="B1777" s="14"/>
      <c r="N1777" s="15"/>
    </row>
    <row r="1778" spans="1:14" ht="12.75">
      <c r="A1778" s="14"/>
      <c r="B1778" s="14"/>
      <c r="N1778" s="15"/>
    </row>
    <row r="1779" spans="1:14" ht="12.75">
      <c r="A1779" s="14"/>
      <c r="B1779" s="14"/>
      <c r="N1779" s="15"/>
    </row>
    <row r="1780" spans="1:14" ht="12.75">
      <c r="A1780" s="14"/>
      <c r="B1780" s="14"/>
      <c r="N1780" s="15"/>
    </row>
    <row r="1781" spans="1:14" ht="12.75">
      <c r="A1781" s="14"/>
      <c r="B1781" s="14"/>
      <c r="N1781" s="15"/>
    </row>
    <row r="1782" spans="1:14" ht="12.75">
      <c r="A1782" s="14"/>
      <c r="B1782" s="14"/>
      <c r="N1782" s="15"/>
    </row>
    <row r="1783" spans="1:14" ht="12.75">
      <c r="A1783" s="14"/>
      <c r="B1783" s="14"/>
      <c r="N1783" s="15"/>
    </row>
    <row r="1784" spans="1:14" ht="12.75">
      <c r="A1784" s="14"/>
      <c r="B1784" s="14"/>
      <c r="N1784" s="15"/>
    </row>
    <row r="1785" spans="1:14" ht="12.75">
      <c r="A1785" s="14"/>
      <c r="B1785" s="14"/>
      <c r="N1785" s="15"/>
    </row>
    <row r="1786" spans="1:14" ht="12.75">
      <c r="A1786" s="14"/>
      <c r="B1786" s="14"/>
      <c r="N1786" s="15"/>
    </row>
    <row r="1787" spans="1:14" ht="12.75">
      <c r="A1787" s="14"/>
      <c r="B1787" s="14"/>
      <c r="N1787" s="15"/>
    </row>
    <row r="1788" spans="1:14" ht="12.75">
      <c r="A1788" s="14"/>
      <c r="B1788" s="14"/>
      <c r="N1788" s="15"/>
    </row>
    <row r="1789" spans="1:14" ht="12.75">
      <c r="A1789" s="14"/>
      <c r="B1789" s="14"/>
      <c r="N1789" s="15"/>
    </row>
    <row r="1790" spans="1:14" ht="12.75">
      <c r="A1790" s="14"/>
      <c r="B1790" s="14"/>
      <c r="N1790" s="15"/>
    </row>
    <row r="1791" spans="1:14" ht="12.75">
      <c r="A1791" s="14"/>
      <c r="B1791" s="14"/>
      <c r="N1791" s="15"/>
    </row>
    <row r="1792" spans="1:14" ht="12.75">
      <c r="A1792" s="14"/>
      <c r="B1792" s="14"/>
      <c r="N1792" s="15"/>
    </row>
    <row r="1793" spans="1:14" ht="12.75">
      <c r="A1793" s="14"/>
      <c r="B1793" s="14"/>
      <c r="N1793" s="15"/>
    </row>
    <row r="1794" spans="1:14" ht="12.75">
      <c r="A1794" s="14"/>
      <c r="B1794" s="14"/>
      <c r="N1794" s="15"/>
    </row>
    <row r="1795" spans="1:14" ht="12.75">
      <c r="A1795" s="14"/>
      <c r="B1795" s="14"/>
      <c r="N1795" s="15"/>
    </row>
    <row r="1796" spans="1:14" ht="12.75">
      <c r="A1796" s="14"/>
      <c r="B1796" s="14"/>
      <c r="N1796" s="15"/>
    </row>
    <row r="1797" spans="1:14" ht="12.75">
      <c r="A1797" s="14"/>
      <c r="B1797" s="14"/>
      <c r="N1797" s="15"/>
    </row>
    <row r="1798" spans="1:14" ht="12.75">
      <c r="A1798" s="14"/>
      <c r="B1798" s="14"/>
      <c r="N1798" s="15"/>
    </row>
    <row r="1799" spans="1:14" ht="12.75">
      <c r="A1799" s="14"/>
      <c r="B1799" s="14"/>
      <c r="N1799" s="15"/>
    </row>
    <row r="1800" spans="1:14" ht="12.75">
      <c r="A1800" s="14"/>
      <c r="B1800" s="14"/>
      <c r="N1800" s="15"/>
    </row>
    <row r="1801" spans="1:14" ht="12.75">
      <c r="A1801" s="14"/>
      <c r="B1801" s="14"/>
      <c r="N1801" s="15"/>
    </row>
    <row r="1802" spans="1:14" ht="12.75">
      <c r="A1802" s="14"/>
      <c r="B1802" s="14"/>
      <c r="N1802" s="15"/>
    </row>
    <row r="1803" spans="1:14" ht="12.75">
      <c r="A1803" s="14"/>
      <c r="B1803" s="14"/>
      <c r="N1803" s="15"/>
    </row>
    <row r="1804" spans="1:14" ht="12.75">
      <c r="A1804" s="14"/>
      <c r="B1804" s="14"/>
      <c r="N1804" s="15"/>
    </row>
    <row r="1805" spans="1:14" ht="12.75">
      <c r="A1805" s="14"/>
      <c r="B1805" s="14"/>
      <c r="N1805" s="15"/>
    </row>
    <row r="1806" spans="1:14" ht="12.75">
      <c r="A1806" s="14"/>
      <c r="B1806" s="14"/>
      <c r="N1806" s="15"/>
    </row>
    <row r="1807" spans="1:14" ht="12.75">
      <c r="A1807" s="14"/>
      <c r="B1807" s="14"/>
      <c r="N1807" s="15"/>
    </row>
    <row r="1808" spans="1:14" ht="12.75">
      <c r="A1808" s="14"/>
      <c r="B1808" s="14"/>
      <c r="N1808" s="15"/>
    </row>
    <row r="1809" spans="1:14" ht="12.75">
      <c r="A1809" s="14"/>
      <c r="B1809" s="14"/>
      <c r="N1809" s="15"/>
    </row>
    <row r="1810" spans="1:14" ht="12.75">
      <c r="A1810" s="14"/>
      <c r="B1810" s="14"/>
      <c r="N1810" s="15"/>
    </row>
    <row r="1811" spans="1:14" ht="12.75">
      <c r="A1811" s="14"/>
      <c r="B1811" s="14"/>
      <c r="N1811" s="15"/>
    </row>
    <row r="1812" spans="1:14" ht="12.75">
      <c r="A1812" s="14"/>
      <c r="B1812" s="14"/>
      <c r="N1812" s="15"/>
    </row>
    <row r="1813" spans="1:14" ht="12.75">
      <c r="A1813" s="14"/>
      <c r="B1813" s="14"/>
      <c r="N1813" s="15"/>
    </row>
    <row r="1814" spans="1:14" ht="12.75">
      <c r="A1814" s="14"/>
      <c r="B1814" s="14"/>
      <c r="N1814" s="15"/>
    </row>
    <row r="1815" spans="1:14" ht="12.75">
      <c r="A1815" s="14"/>
      <c r="B1815" s="14"/>
      <c r="N1815" s="15"/>
    </row>
    <row r="1816" spans="1:14" ht="12.75">
      <c r="A1816" s="14"/>
      <c r="B1816" s="14"/>
      <c r="N1816" s="15"/>
    </row>
    <row r="1817" spans="1:14" ht="12.75">
      <c r="A1817" s="14"/>
      <c r="B1817" s="14"/>
      <c r="N1817" s="15"/>
    </row>
    <row r="1818" spans="1:14" ht="12.75">
      <c r="A1818" s="14"/>
      <c r="B1818" s="14"/>
      <c r="N1818" s="15"/>
    </row>
    <row r="1819" spans="1:14" ht="12.75">
      <c r="A1819" s="14"/>
      <c r="B1819" s="14"/>
      <c r="N1819" s="15"/>
    </row>
    <row r="1820" spans="1:14" ht="12.75">
      <c r="A1820" s="14"/>
      <c r="B1820" s="14"/>
      <c r="N1820" s="15"/>
    </row>
    <row r="1821" spans="1:14" ht="12.75">
      <c r="A1821" s="14"/>
      <c r="B1821" s="14"/>
      <c r="N1821" s="15"/>
    </row>
    <row r="1822" spans="1:14" ht="12.75">
      <c r="A1822" s="14"/>
      <c r="B1822" s="14"/>
      <c r="N1822" s="15"/>
    </row>
    <row r="1823" spans="1:14" ht="12.75">
      <c r="A1823" s="14"/>
      <c r="B1823" s="14"/>
      <c r="N1823" s="15"/>
    </row>
    <row r="1824" spans="1:14" ht="12.75">
      <c r="A1824" s="14"/>
      <c r="B1824" s="14"/>
      <c r="N1824" s="15"/>
    </row>
    <row r="1825" spans="1:14" ht="12.75">
      <c r="A1825" s="14"/>
      <c r="B1825" s="14"/>
      <c r="N1825" s="15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2"/>
  <sheetViews>
    <sheetView workbookViewId="0" topLeftCell="A13">
      <selection activeCell="W42" sqref="W42"/>
    </sheetView>
  </sheetViews>
  <sheetFormatPr defaultColWidth="9.140625" defaultRowHeight="12.75"/>
  <sheetData>
    <row r="2" spans="1:12" s="3" customFormat="1" ht="12.75">
      <c r="A2" s="3" t="s">
        <v>16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14</v>
      </c>
      <c r="G2" s="3" t="s">
        <v>9</v>
      </c>
      <c r="H2" s="3" t="s">
        <v>15</v>
      </c>
      <c r="I2" s="3" t="s">
        <v>25</v>
      </c>
      <c r="J2" s="3" t="s">
        <v>10</v>
      </c>
      <c r="K2" s="3" t="s">
        <v>15</v>
      </c>
      <c r="L2" s="3" t="s">
        <v>26</v>
      </c>
    </row>
    <row r="3" spans="1:12" ht="12.75">
      <c r="A3">
        <v>2003</v>
      </c>
      <c r="B3">
        <v>222</v>
      </c>
      <c r="C3">
        <v>101</v>
      </c>
      <c r="D3">
        <v>0.365880033</v>
      </c>
      <c r="E3">
        <v>0.030553854</v>
      </c>
      <c r="F3">
        <v>87</v>
      </c>
      <c r="G3">
        <v>0.004205517620689655</v>
      </c>
      <c r="H3">
        <v>8.350784750257196</v>
      </c>
      <c r="I3">
        <v>1.471539675174014</v>
      </c>
      <c r="J3">
        <v>21.897911832946637</v>
      </c>
      <c r="K3">
        <v>8.350784750257196</v>
      </c>
      <c r="L3">
        <f aca="true" t="shared" si="0" ref="L3:L50">0.5005*EXP(267.65*G3)</f>
        <v>1.5425842754836323</v>
      </c>
    </row>
    <row r="4" spans="1:12" ht="12.75">
      <c r="A4">
        <v>2003</v>
      </c>
      <c r="B4">
        <v>222</v>
      </c>
      <c r="C4">
        <v>102</v>
      </c>
      <c r="D4">
        <v>0.493573687</v>
      </c>
      <c r="E4">
        <v>0.056757387</v>
      </c>
      <c r="F4">
        <v>87</v>
      </c>
      <c r="G4">
        <v>0.005673260770114943</v>
      </c>
      <c r="H4">
        <v>11.499273258462825</v>
      </c>
      <c r="I4">
        <v>2.1507118329466355</v>
      </c>
      <c r="J4">
        <v>32.0046403712297</v>
      </c>
      <c r="K4">
        <v>11.499273258462825</v>
      </c>
      <c r="L4">
        <f t="shared" si="0"/>
        <v>2.2848504300481522</v>
      </c>
    </row>
    <row r="5" spans="1:12" ht="12.75">
      <c r="A5">
        <v>2003</v>
      </c>
      <c r="B5">
        <v>222</v>
      </c>
      <c r="C5">
        <v>103</v>
      </c>
      <c r="D5">
        <v>0.611767468</v>
      </c>
      <c r="E5">
        <v>0.074814543</v>
      </c>
      <c r="F5">
        <v>87</v>
      </c>
      <c r="G5">
        <v>0.007031809977011494</v>
      </c>
      <c r="H5">
        <v>12.229245083035371</v>
      </c>
      <c r="I5">
        <v>2.490297911832948</v>
      </c>
      <c r="J5">
        <v>37.05800464037124</v>
      </c>
      <c r="K5">
        <v>12.229245083035371</v>
      </c>
      <c r="L5">
        <f t="shared" si="0"/>
        <v>3.28680595912292</v>
      </c>
    </row>
    <row r="6" spans="1:12" ht="12.75">
      <c r="A6">
        <v>2003</v>
      </c>
      <c r="B6">
        <v>222</v>
      </c>
      <c r="C6">
        <v>110</v>
      </c>
      <c r="D6">
        <v>0.316870941</v>
      </c>
      <c r="E6">
        <v>0.033759315</v>
      </c>
      <c r="F6">
        <v>87</v>
      </c>
      <c r="G6">
        <v>0.003642194724137931</v>
      </c>
      <c r="H6">
        <v>10.653963690536077</v>
      </c>
      <c r="I6">
        <v>1.245148955916474</v>
      </c>
      <c r="J6">
        <v>18.52900232018562</v>
      </c>
      <c r="K6">
        <v>10.653963690536077</v>
      </c>
      <c r="L6">
        <f t="shared" si="0"/>
        <v>1.3266881682077265</v>
      </c>
    </row>
    <row r="7" spans="1:12" ht="12.75">
      <c r="A7">
        <v>2003</v>
      </c>
      <c r="B7">
        <v>222</v>
      </c>
      <c r="C7">
        <v>201</v>
      </c>
      <c r="D7">
        <v>0.337189377</v>
      </c>
      <c r="E7">
        <v>0.035180448</v>
      </c>
      <c r="F7">
        <v>87</v>
      </c>
      <c r="G7">
        <v>0.0038757399655172417</v>
      </c>
      <c r="H7">
        <v>10.433439010743212</v>
      </c>
      <c r="I7">
        <v>1.245148955916474</v>
      </c>
      <c r="J7">
        <v>18.52900232018562</v>
      </c>
      <c r="K7">
        <v>10.433439010743212</v>
      </c>
      <c r="L7">
        <f t="shared" si="0"/>
        <v>1.4122640439365866</v>
      </c>
    </row>
    <row r="8" spans="1:12" ht="12.75">
      <c r="A8">
        <v>2003</v>
      </c>
      <c r="B8">
        <v>222</v>
      </c>
      <c r="C8">
        <v>202</v>
      </c>
      <c r="D8">
        <v>0.536848658</v>
      </c>
      <c r="E8">
        <v>0.061121285</v>
      </c>
      <c r="F8">
        <v>87</v>
      </c>
      <c r="G8">
        <v>0.006170674229885058</v>
      </c>
      <c r="H8">
        <v>11.38519843333575</v>
      </c>
      <c r="I8">
        <v>2.377102552204177</v>
      </c>
      <c r="J8">
        <v>35.37354988399072</v>
      </c>
      <c r="K8">
        <v>11.38519843333575</v>
      </c>
      <c r="L8">
        <f t="shared" si="0"/>
        <v>2.6102167853381237</v>
      </c>
    </row>
    <row r="9" spans="1:12" ht="12.75">
      <c r="A9">
        <v>2003</v>
      </c>
      <c r="B9">
        <v>222</v>
      </c>
      <c r="C9">
        <v>203</v>
      </c>
      <c r="D9">
        <v>0.654221718</v>
      </c>
      <c r="E9">
        <v>0.056322962</v>
      </c>
      <c r="F9">
        <v>87</v>
      </c>
      <c r="G9">
        <v>0.007519789862068965</v>
      </c>
      <c r="H9">
        <v>8.609155038781516</v>
      </c>
      <c r="I9">
        <v>2.943079350348028</v>
      </c>
      <c r="J9">
        <v>43.79582366589327</v>
      </c>
      <c r="K9">
        <v>8.609155038781516</v>
      </c>
      <c r="L9">
        <f t="shared" si="0"/>
        <v>3.7453837300612802</v>
      </c>
    </row>
    <row r="10" spans="1:12" ht="12.75">
      <c r="A10">
        <v>2003</v>
      </c>
      <c r="B10">
        <v>222</v>
      </c>
      <c r="C10">
        <v>210</v>
      </c>
      <c r="D10">
        <v>0.317719479</v>
      </c>
      <c r="E10">
        <v>0.03019709</v>
      </c>
      <c r="F10">
        <v>87</v>
      </c>
      <c r="G10">
        <v>0.003651948034482759</v>
      </c>
      <c r="H10">
        <v>9.50432441065409</v>
      </c>
      <c r="I10">
        <v>1.0187582366589327</v>
      </c>
      <c r="J10">
        <v>15.160092807424594</v>
      </c>
      <c r="K10">
        <v>9.50432441065409</v>
      </c>
      <c r="L10">
        <f t="shared" si="0"/>
        <v>1.3301559768739302</v>
      </c>
    </row>
    <row r="11" spans="1:12" ht="12.75">
      <c r="A11">
        <v>2003</v>
      </c>
      <c r="B11">
        <v>222</v>
      </c>
      <c r="C11">
        <v>301</v>
      </c>
      <c r="D11">
        <v>0.408201671</v>
      </c>
      <c r="E11">
        <v>0.040647204</v>
      </c>
      <c r="F11">
        <v>87</v>
      </c>
      <c r="G11">
        <v>0.0046919732298850575</v>
      </c>
      <c r="H11">
        <v>9.957628027446267</v>
      </c>
      <c r="I11">
        <v>1.245148955916474</v>
      </c>
      <c r="J11">
        <v>18.52900232018562</v>
      </c>
      <c r="K11">
        <v>9.957628027446267</v>
      </c>
      <c r="L11">
        <f t="shared" si="0"/>
        <v>1.7570898650240054</v>
      </c>
    </row>
    <row r="12" spans="1:12" ht="12.75">
      <c r="A12">
        <v>2003</v>
      </c>
      <c r="B12">
        <v>222</v>
      </c>
      <c r="C12">
        <v>302</v>
      </c>
      <c r="D12">
        <v>0.442003961</v>
      </c>
      <c r="E12">
        <v>0.050714032</v>
      </c>
      <c r="F12">
        <v>87</v>
      </c>
      <c r="G12">
        <v>0.005080505298850574</v>
      </c>
      <c r="H12">
        <v>11.47366007428155</v>
      </c>
      <c r="I12">
        <v>1.5847350348027842</v>
      </c>
      <c r="J12">
        <v>23.582366589327144</v>
      </c>
      <c r="K12">
        <v>11.47366007428155</v>
      </c>
      <c r="L12">
        <f t="shared" si="0"/>
        <v>1.949649402869239</v>
      </c>
    </row>
    <row r="13" spans="1:12" ht="12.75">
      <c r="A13">
        <v>2003</v>
      </c>
      <c r="B13">
        <v>222</v>
      </c>
      <c r="C13">
        <v>303</v>
      </c>
      <c r="D13">
        <v>0.470877028</v>
      </c>
      <c r="E13">
        <v>0.079665259</v>
      </c>
      <c r="F13">
        <v>87</v>
      </c>
      <c r="G13">
        <v>0.005412379632183908</v>
      </c>
      <c r="H13">
        <v>16.918484925537715</v>
      </c>
      <c r="I13">
        <v>1.1319535962877032</v>
      </c>
      <c r="J13">
        <v>16.844547563805104</v>
      </c>
      <c r="K13">
        <v>16.918484925537715</v>
      </c>
      <c r="L13">
        <f t="shared" si="0"/>
        <v>2.130753617818179</v>
      </c>
    </row>
    <row r="14" spans="1:12" ht="12.75">
      <c r="A14">
        <v>2003</v>
      </c>
      <c r="B14">
        <v>222</v>
      </c>
      <c r="C14">
        <v>310</v>
      </c>
      <c r="D14">
        <v>0.343561233</v>
      </c>
      <c r="E14">
        <v>0.034161005</v>
      </c>
      <c r="F14">
        <v>87</v>
      </c>
      <c r="G14">
        <v>0.003948979689655172</v>
      </c>
      <c r="H14">
        <v>9.9432071254675</v>
      </c>
      <c r="I14">
        <v>1.1319535962877032</v>
      </c>
      <c r="J14">
        <v>16.844547563805104</v>
      </c>
      <c r="K14">
        <v>9.9432071254675</v>
      </c>
      <c r="L14">
        <f t="shared" si="0"/>
        <v>1.4402212299671195</v>
      </c>
    </row>
    <row r="15" spans="1:12" ht="12.75">
      <c r="A15">
        <v>2003</v>
      </c>
      <c r="B15">
        <v>222</v>
      </c>
      <c r="C15">
        <v>401</v>
      </c>
      <c r="D15">
        <v>0.335888574</v>
      </c>
      <c r="E15">
        <v>0.046495563</v>
      </c>
      <c r="F15">
        <v>87</v>
      </c>
      <c r="G15">
        <v>0.0038607882068965515</v>
      </c>
      <c r="H15">
        <v>13.842555716110782</v>
      </c>
      <c r="I15">
        <v>1.1319535962877032</v>
      </c>
      <c r="J15">
        <v>16.844547563805104</v>
      </c>
      <c r="K15">
        <v>13.842555716110782</v>
      </c>
      <c r="L15">
        <f t="shared" si="0"/>
        <v>1.406623685173335</v>
      </c>
    </row>
    <row r="16" spans="1:12" ht="12.75">
      <c r="A16">
        <v>2003</v>
      </c>
      <c r="B16">
        <v>222</v>
      </c>
      <c r="C16">
        <v>402</v>
      </c>
      <c r="D16">
        <v>0.434697629</v>
      </c>
      <c r="E16">
        <v>0.038879176</v>
      </c>
      <c r="F16">
        <v>87</v>
      </c>
      <c r="G16">
        <v>0.004996524471264367</v>
      </c>
      <c r="H16">
        <v>8.943958606224651</v>
      </c>
      <c r="I16">
        <v>1.6979303944315547</v>
      </c>
      <c r="J16">
        <v>25.26682134570766</v>
      </c>
      <c r="K16">
        <v>8.943958606224651</v>
      </c>
      <c r="L16">
        <f t="shared" si="0"/>
        <v>1.9063150673961313</v>
      </c>
    </row>
    <row r="17" spans="1:12" ht="12.75">
      <c r="A17">
        <v>2003</v>
      </c>
      <c r="B17">
        <v>222</v>
      </c>
      <c r="C17">
        <v>403</v>
      </c>
      <c r="D17">
        <v>0.523933038</v>
      </c>
      <c r="E17">
        <v>0.05397683</v>
      </c>
      <c r="F17">
        <v>87</v>
      </c>
      <c r="G17">
        <v>0.006022218827586207</v>
      </c>
      <c r="H17">
        <v>10.302238279541365</v>
      </c>
      <c r="I17">
        <v>1.811125754060325</v>
      </c>
      <c r="J17">
        <v>26.951276102088165</v>
      </c>
      <c r="K17">
        <v>10.302238279541365</v>
      </c>
      <c r="L17">
        <f t="shared" si="0"/>
        <v>2.508535681244097</v>
      </c>
    </row>
    <row r="18" spans="1:12" ht="12.75">
      <c r="A18">
        <v>2003</v>
      </c>
      <c r="B18">
        <v>222</v>
      </c>
      <c r="C18">
        <v>410</v>
      </c>
      <c r="D18">
        <v>0.311010537</v>
      </c>
      <c r="E18">
        <v>0.039483971</v>
      </c>
      <c r="F18">
        <v>87</v>
      </c>
      <c r="G18">
        <v>0.003574833758620689</v>
      </c>
      <c r="H18">
        <v>12.695380478379098</v>
      </c>
      <c r="I18">
        <v>0.7923675174013921</v>
      </c>
      <c r="J18">
        <v>11.791183294663572</v>
      </c>
      <c r="K18">
        <v>12.695380478379098</v>
      </c>
      <c r="L18">
        <f t="shared" si="0"/>
        <v>1.3029834221996692</v>
      </c>
    </row>
    <row r="19" spans="1:12" ht="12.75">
      <c r="A19">
        <v>2000</v>
      </c>
      <c r="B19" t="s">
        <v>18</v>
      </c>
      <c r="C19">
        <v>101</v>
      </c>
      <c r="D19">
        <v>0.48289</v>
      </c>
      <c r="E19">
        <v>0.0309</v>
      </c>
      <c r="F19">
        <v>114</v>
      </c>
      <c r="G19">
        <v>0.004235877192982456</v>
      </c>
      <c r="H19">
        <v>6.398972850959845</v>
      </c>
      <c r="I19">
        <v>1.367448</v>
      </c>
      <c r="J19">
        <v>20.348928571428573</v>
      </c>
      <c r="K19">
        <v>6.398972850959845</v>
      </c>
      <c r="L19">
        <f t="shared" si="0"/>
        <v>1.5551699783215034</v>
      </c>
    </row>
    <row r="20" spans="1:12" ht="12.75">
      <c r="A20">
        <v>2000</v>
      </c>
      <c r="B20" t="s">
        <v>18</v>
      </c>
      <c r="C20">
        <v>102</v>
      </c>
      <c r="D20">
        <v>0.86526</v>
      </c>
      <c r="E20">
        <v>0.00867</v>
      </c>
      <c r="F20">
        <v>114</v>
      </c>
      <c r="G20">
        <v>0.00759</v>
      </c>
      <c r="H20">
        <v>1.0020109562443658</v>
      </c>
      <c r="I20">
        <v>2.1651260000000003</v>
      </c>
      <c r="J20">
        <v>32.2191369047619</v>
      </c>
      <c r="K20">
        <v>1.0020109562443658</v>
      </c>
      <c r="L20">
        <f t="shared" si="0"/>
        <v>3.8164314849626866</v>
      </c>
    </row>
    <row r="21" spans="1:12" ht="12.75">
      <c r="A21">
        <v>2000</v>
      </c>
      <c r="B21" t="s">
        <v>18</v>
      </c>
      <c r="C21">
        <v>103</v>
      </c>
      <c r="D21">
        <v>0.73197</v>
      </c>
      <c r="E21">
        <v>0.12476</v>
      </c>
      <c r="F21">
        <v>114</v>
      </c>
      <c r="G21">
        <v>0.0064207894736842104</v>
      </c>
      <c r="H21">
        <v>17.044414388567837</v>
      </c>
      <c r="I21">
        <v>2.620942</v>
      </c>
      <c r="J21">
        <v>39.002113095238094</v>
      </c>
      <c r="K21">
        <v>17.044414388567837</v>
      </c>
      <c r="L21">
        <f t="shared" si="0"/>
        <v>2.7909348807305236</v>
      </c>
    </row>
    <row r="22" spans="1:12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>
        <v>114</v>
      </c>
      <c r="G22">
        <v>0.0029386842105263156</v>
      </c>
      <c r="H22">
        <v>3.1670696397122473</v>
      </c>
      <c r="I22">
        <v>0.911632</v>
      </c>
      <c r="J22">
        <v>13.565952380952378</v>
      </c>
      <c r="K22">
        <v>3.1670696397122473</v>
      </c>
      <c r="L22">
        <f t="shared" si="0"/>
        <v>1.0989895302054966</v>
      </c>
    </row>
    <row r="23" spans="1:12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>
        <v>114</v>
      </c>
      <c r="G23">
        <v>0.0041247368421052635</v>
      </c>
      <c r="H23">
        <v>4.608481136489302</v>
      </c>
      <c r="I23">
        <v>1.2534939999999999</v>
      </c>
      <c r="J23">
        <v>18.653184523809518</v>
      </c>
      <c r="K23">
        <v>4.608481136489302</v>
      </c>
      <c r="L23">
        <f t="shared" si="0"/>
        <v>1.5095900676049958</v>
      </c>
    </row>
    <row r="24" spans="1:12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>
        <v>114</v>
      </c>
      <c r="G24">
        <v>0.006364561403508772</v>
      </c>
      <c r="H24">
        <v>7.572082253707483</v>
      </c>
      <c r="I24">
        <v>1.823264</v>
      </c>
      <c r="J24">
        <v>27.131904761904757</v>
      </c>
      <c r="K24">
        <v>7.572082253707483</v>
      </c>
      <c r="L24">
        <f t="shared" si="0"/>
        <v>2.7492473393138512</v>
      </c>
    </row>
    <row r="25" spans="1:12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>
        <v>114</v>
      </c>
      <c r="G25">
        <v>0.0073181578947368415</v>
      </c>
      <c r="H25">
        <v>2.1120260826830646</v>
      </c>
      <c r="I25">
        <v>2.0511720000000007</v>
      </c>
      <c r="J25">
        <v>30.523392857142863</v>
      </c>
      <c r="K25">
        <v>2.1120260826830646</v>
      </c>
      <c r="L25">
        <f t="shared" si="0"/>
        <v>3.5486146230730164</v>
      </c>
    </row>
    <row r="26" spans="1:12" ht="12.75">
      <c r="A26">
        <v>2000</v>
      </c>
      <c r="B26" t="s">
        <v>18</v>
      </c>
      <c r="C26">
        <v>210</v>
      </c>
      <c r="D26">
        <v>0.29757</v>
      </c>
      <c r="E26">
        <v>0.01887</v>
      </c>
      <c r="F26">
        <v>114</v>
      </c>
      <c r="G26">
        <v>0.002610263157894737</v>
      </c>
      <c r="H26">
        <v>6.341365056961387</v>
      </c>
      <c r="I26">
        <v>1.13954</v>
      </c>
      <c r="J26">
        <v>16.957440476190474</v>
      </c>
      <c r="K26">
        <v>6.341365056961387</v>
      </c>
      <c r="L26">
        <f t="shared" si="0"/>
        <v>1.0065103548104786</v>
      </c>
    </row>
    <row r="27" spans="1:12" ht="12.75">
      <c r="A27">
        <v>2000</v>
      </c>
      <c r="B27" t="s">
        <v>18</v>
      </c>
      <c r="C27">
        <v>301</v>
      </c>
      <c r="D27">
        <v>0.4651</v>
      </c>
      <c r="E27">
        <v>0.02905</v>
      </c>
      <c r="F27">
        <v>114</v>
      </c>
      <c r="G27">
        <v>0.004079824561403509</v>
      </c>
      <c r="H27">
        <v>6.245968608901311</v>
      </c>
      <c r="I27">
        <v>1.2534939999999999</v>
      </c>
      <c r="J27">
        <v>18.653184523809518</v>
      </c>
      <c r="K27">
        <v>6.245968608901311</v>
      </c>
      <c r="L27">
        <f t="shared" si="0"/>
        <v>1.4915522610771441</v>
      </c>
    </row>
    <row r="28" spans="1:12" ht="12.75">
      <c r="A28">
        <v>2000</v>
      </c>
      <c r="B28" t="s">
        <v>18</v>
      </c>
      <c r="C28">
        <v>302</v>
      </c>
      <c r="D28">
        <v>0.69503</v>
      </c>
      <c r="E28">
        <v>0.02495</v>
      </c>
      <c r="F28">
        <v>114</v>
      </c>
      <c r="G28">
        <v>0.006096754385964912</v>
      </c>
      <c r="H28">
        <v>3.5897731033192812</v>
      </c>
      <c r="I28">
        <v>1.481402</v>
      </c>
      <c r="J28">
        <v>22.044672619047617</v>
      </c>
      <c r="K28">
        <v>3.5897731033192812</v>
      </c>
      <c r="L28">
        <f t="shared" si="0"/>
        <v>2.5590820786797166</v>
      </c>
    </row>
    <row r="29" spans="1:12" ht="12.75">
      <c r="A29">
        <v>2000</v>
      </c>
      <c r="B29" t="s">
        <v>18</v>
      </c>
      <c r="C29">
        <v>303</v>
      </c>
      <c r="D29">
        <v>0.84459</v>
      </c>
      <c r="E29">
        <v>0.02059</v>
      </c>
      <c r="F29">
        <v>114</v>
      </c>
      <c r="G29">
        <v>0.007408684210526316</v>
      </c>
      <c r="H29">
        <v>2.437869262008786</v>
      </c>
      <c r="I29">
        <v>2.734896</v>
      </c>
      <c r="J29">
        <v>40.697857142857146</v>
      </c>
      <c r="K29">
        <v>2.437869262008786</v>
      </c>
      <c r="L29">
        <f t="shared" si="0"/>
        <v>3.63564540695716</v>
      </c>
    </row>
    <row r="30" spans="1:12" ht="12.75">
      <c r="A30">
        <v>2000</v>
      </c>
      <c r="B30" t="s">
        <v>18</v>
      </c>
      <c r="C30">
        <v>310</v>
      </c>
      <c r="D30">
        <v>0.37684</v>
      </c>
      <c r="E30">
        <v>0.02352</v>
      </c>
      <c r="F30">
        <v>114</v>
      </c>
      <c r="G30">
        <v>0.0033056140350877193</v>
      </c>
      <c r="H30">
        <v>6.241375650143296</v>
      </c>
      <c r="I30">
        <v>1.0255860000000003</v>
      </c>
      <c r="J30">
        <v>15.261696428571431</v>
      </c>
      <c r="K30">
        <v>6.241375650143296</v>
      </c>
      <c r="L30">
        <f t="shared" si="0"/>
        <v>1.2123976358985105</v>
      </c>
    </row>
    <row r="31" spans="1:12" ht="12.75">
      <c r="A31">
        <v>2000</v>
      </c>
      <c r="B31" t="s">
        <v>18</v>
      </c>
      <c r="C31">
        <v>401</v>
      </c>
      <c r="D31">
        <v>0.36874</v>
      </c>
      <c r="E31">
        <v>0.02754</v>
      </c>
      <c r="F31">
        <v>114</v>
      </c>
      <c r="G31">
        <v>0.003234561403508772</v>
      </c>
      <c r="H31">
        <v>7.46867711666757</v>
      </c>
      <c r="I31">
        <v>1.2534939999999999</v>
      </c>
      <c r="J31">
        <v>18.653184523809518</v>
      </c>
      <c r="K31">
        <v>7.46867711666757</v>
      </c>
      <c r="L31">
        <f t="shared" si="0"/>
        <v>1.189559034757614</v>
      </c>
    </row>
    <row r="32" spans="1:12" ht="12.75">
      <c r="A32">
        <v>2000</v>
      </c>
      <c r="B32" t="s">
        <v>18</v>
      </c>
      <c r="C32">
        <v>402</v>
      </c>
      <c r="D32">
        <v>0.77929</v>
      </c>
      <c r="E32">
        <v>0.03167</v>
      </c>
      <c r="F32">
        <v>114</v>
      </c>
      <c r="G32">
        <v>0.006835877192982456</v>
      </c>
      <c r="H32">
        <v>4.063955651939585</v>
      </c>
      <c r="I32">
        <v>1.937218</v>
      </c>
      <c r="J32">
        <v>28.827648809523808</v>
      </c>
      <c r="K32">
        <v>4.063955651939585</v>
      </c>
      <c r="L32">
        <f t="shared" si="0"/>
        <v>3.1188827678799607</v>
      </c>
    </row>
    <row r="33" spans="1:12" ht="12.75">
      <c r="A33">
        <v>2000</v>
      </c>
      <c r="B33" t="s">
        <v>18</v>
      </c>
      <c r="C33">
        <v>403</v>
      </c>
      <c r="D33">
        <v>0.8112</v>
      </c>
      <c r="E33">
        <v>0.07471</v>
      </c>
      <c r="F33">
        <v>114</v>
      </c>
      <c r="G33">
        <v>0.007115789473684211</v>
      </c>
      <c r="H33">
        <v>9.20981262327416</v>
      </c>
      <c r="I33">
        <v>2.393034</v>
      </c>
      <c r="J33">
        <v>35.610625</v>
      </c>
      <c r="K33">
        <v>9.20981262327416</v>
      </c>
      <c r="L33">
        <f t="shared" si="0"/>
        <v>3.3615204026114163</v>
      </c>
    </row>
    <row r="34" spans="1:12" ht="12.75">
      <c r="A34">
        <v>2000</v>
      </c>
      <c r="B34" t="s">
        <v>18</v>
      </c>
      <c r="C34">
        <v>410</v>
      </c>
      <c r="D34">
        <v>0.16313</v>
      </c>
      <c r="E34">
        <v>0.07463</v>
      </c>
      <c r="F34">
        <v>114</v>
      </c>
      <c r="G34">
        <v>0.0014309649122807018</v>
      </c>
      <c r="H34">
        <v>45.74878930913995</v>
      </c>
      <c r="K34">
        <v>45.74878930913995</v>
      </c>
      <c r="L34">
        <f t="shared" si="0"/>
        <v>0.7340707088275116</v>
      </c>
    </row>
    <row r="35" spans="1:12" ht="12.75">
      <c r="A35">
        <v>2002</v>
      </c>
      <c r="B35" t="s">
        <v>18</v>
      </c>
      <c r="C35">
        <v>101</v>
      </c>
      <c r="D35">
        <v>0.35388</v>
      </c>
      <c r="E35">
        <v>0.01829</v>
      </c>
      <c r="F35">
        <v>104</v>
      </c>
      <c r="G35">
        <v>0.0034026923076923075</v>
      </c>
      <c r="H35">
        <v>5.168418672996497</v>
      </c>
      <c r="I35">
        <v>0.9778316383255816</v>
      </c>
      <c r="J35">
        <v>14.55106604651163</v>
      </c>
      <c r="K35">
        <v>5.168418672996497</v>
      </c>
      <c r="L35">
        <f t="shared" si="0"/>
        <v>1.2443121856482602</v>
      </c>
    </row>
    <row r="36" spans="1:12" ht="12.75">
      <c r="A36">
        <v>2002</v>
      </c>
      <c r="B36" t="s">
        <v>18</v>
      </c>
      <c r="C36">
        <v>102</v>
      </c>
      <c r="D36">
        <v>0.61817</v>
      </c>
      <c r="E36">
        <v>0.02634</v>
      </c>
      <c r="F36">
        <v>104</v>
      </c>
      <c r="G36">
        <v>0.005943942307692308</v>
      </c>
      <c r="H36">
        <v>4.2609638125434754</v>
      </c>
      <c r="I36">
        <v>1.987685833227907</v>
      </c>
      <c r="J36">
        <v>29.57865823255814</v>
      </c>
      <c r="K36">
        <v>4.2609638125434754</v>
      </c>
      <c r="L36">
        <f t="shared" si="0"/>
        <v>2.456526790244812</v>
      </c>
    </row>
    <row r="37" spans="1:12" ht="12.75">
      <c r="A37">
        <v>2002</v>
      </c>
      <c r="B37" t="s">
        <v>18</v>
      </c>
      <c r="C37">
        <v>103</v>
      </c>
      <c r="D37">
        <v>0.69972</v>
      </c>
      <c r="E37">
        <v>0.03874</v>
      </c>
      <c r="F37">
        <v>104</v>
      </c>
      <c r="G37">
        <v>0.006728076923076923</v>
      </c>
      <c r="H37">
        <v>5.536500314411478</v>
      </c>
      <c r="I37">
        <v>2.9232019503627913</v>
      </c>
      <c r="J37">
        <v>43.50002902325582</v>
      </c>
      <c r="K37">
        <v>5.536500314411478</v>
      </c>
      <c r="L37">
        <f t="shared" si="0"/>
        <v>3.0301802561631486</v>
      </c>
    </row>
    <row r="38" spans="1:12" ht="12.75">
      <c r="A38">
        <v>2002</v>
      </c>
      <c r="B38" t="s">
        <v>18</v>
      </c>
      <c r="C38">
        <v>110</v>
      </c>
      <c r="D38">
        <v>0.3485</v>
      </c>
      <c r="E38">
        <v>0.02593</v>
      </c>
      <c r="F38">
        <v>104</v>
      </c>
      <c r="G38">
        <v>0.0033509615384615383</v>
      </c>
      <c r="H38">
        <v>7.4404591104734585</v>
      </c>
      <c r="I38">
        <v>0.9938429166139535</v>
      </c>
      <c r="J38">
        <v>14.78932911627907</v>
      </c>
      <c r="K38">
        <v>7.4404591104734585</v>
      </c>
      <c r="L38">
        <f t="shared" si="0"/>
        <v>1.2272024837467235</v>
      </c>
    </row>
    <row r="39" spans="1:12" ht="12.75">
      <c r="A39">
        <v>2002</v>
      </c>
      <c r="B39" t="s">
        <v>18</v>
      </c>
      <c r="C39">
        <v>201</v>
      </c>
      <c r="D39">
        <v>0.37276</v>
      </c>
      <c r="E39">
        <v>0.06884</v>
      </c>
      <c r="F39">
        <v>104</v>
      </c>
      <c r="G39">
        <v>0.0035842307692307692</v>
      </c>
      <c r="H39">
        <v>18.467646743212793</v>
      </c>
      <c r="I39">
        <v>0.9938429166139535</v>
      </c>
      <c r="J39">
        <v>14.78932911627907</v>
      </c>
      <c r="K39">
        <v>18.467646743212793</v>
      </c>
      <c r="L39">
        <f t="shared" si="0"/>
        <v>1.3062646933401056</v>
      </c>
    </row>
    <row r="40" spans="1:12" ht="12.75">
      <c r="A40">
        <v>2002</v>
      </c>
      <c r="B40" t="s">
        <v>18</v>
      </c>
      <c r="C40">
        <v>202</v>
      </c>
      <c r="D40">
        <v>0.54514</v>
      </c>
      <c r="E40">
        <v>0.06161</v>
      </c>
      <c r="F40">
        <v>104</v>
      </c>
      <c r="G40">
        <v>0.0052417307692307685</v>
      </c>
      <c r="H40">
        <v>11.301683971089997</v>
      </c>
      <c r="I40">
        <v>1.223083758139535</v>
      </c>
      <c r="J40">
        <v>18.2006511627907</v>
      </c>
      <c r="K40">
        <v>11.301683971089997</v>
      </c>
      <c r="L40">
        <f t="shared" si="0"/>
        <v>2.035622278593876</v>
      </c>
    </row>
    <row r="41" spans="1:12" ht="12.75">
      <c r="A41">
        <v>2002</v>
      </c>
      <c r="B41" t="s">
        <v>18</v>
      </c>
      <c r="C41">
        <v>203</v>
      </c>
      <c r="D41">
        <v>0.69804</v>
      </c>
      <c r="E41">
        <v>0.01468</v>
      </c>
      <c r="F41">
        <v>104</v>
      </c>
      <c r="G41">
        <v>0.006711923076923077</v>
      </c>
      <c r="H41">
        <v>2.1030313449086013</v>
      </c>
      <c r="I41">
        <v>2.3162982590511634</v>
      </c>
      <c r="J41">
        <v>34.46872409302326</v>
      </c>
      <c r="K41">
        <v>2.1030313449086013</v>
      </c>
      <c r="L41">
        <f t="shared" si="0"/>
        <v>3.017107320022052</v>
      </c>
    </row>
    <row r="42" spans="1:12" ht="12.75">
      <c r="A42">
        <v>2002</v>
      </c>
      <c r="B42" t="s">
        <v>18</v>
      </c>
      <c r="C42">
        <v>210</v>
      </c>
      <c r="D42">
        <v>0.21126</v>
      </c>
      <c r="E42">
        <v>0.03421</v>
      </c>
      <c r="F42">
        <v>104</v>
      </c>
      <c r="G42">
        <v>0.002031346153846154</v>
      </c>
      <c r="H42">
        <v>16.19331629271987</v>
      </c>
      <c r="I42">
        <v>0.6541750843534885</v>
      </c>
      <c r="J42">
        <v>9.73474827906977</v>
      </c>
      <c r="K42">
        <v>16.19331629271987</v>
      </c>
      <c r="L42">
        <f t="shared" si="0"/>
        <v>0.8620363135221208</v>
      </c>
    </row>
    <row r="43" spans="1:12" ht="12.75">
      <c r="A43">
        <v>2002</v>
      </c>
      <c r="B43" t="s">
        <v>18</v>
      </c>
      <c r="C43">
        <v>301</v>
      </c>
      <c r="D43">
        <v>0.45853</v>
      </c>
      <c r="E43">
        <v>0.07406</v>
      </c>
      <c r="F43">
        <v>104</v>
      </c>
      <c r="G43">
        <v>0.004408942307692307</v>
      </c>
      <c r="H43">
        <v>16.151614943406102</v>
      </c>
      <c r="I43">
        <v>1.3159745869395352</v>
      </c>
      <c r="J43">
        <v>19.5829551627907</v>
      </c>
      <c r="K43">
        <v>16.151614943406102</v>
      </c>
      <c r="L43">
        <f t="shared" si="0"/>
        <v>1.6289012836479213</v>
      </c>
    </row>
    <row r="44" spans="1:12" ht="12.75">
      <c r="A44">
        <v>2002</v>
      </c>
      <c r="B44" t="s">
        <v>18</v>
      </c>
      <c r="C44">
        <v>302</v>
      </c>
      <c r="D44">
        <v>0.564</v>
      </c>
      <c r="E44">
        <v>0.07738</v>
      </c>
      <c r="F44">
        <v>104</v>
      </c>
      <c r="G44">
        <v>0.005423076923076923</v>
      </c>
      <c r="H44">
        <v>13.719858156028373</v>
      </c>
      <c r="I44">
        <v>1.7708982081488376</v>
      </c>
      <c r="J44">
        <v>26.352651906976746</v>
      </c>
      <c r="K44">
        <v>13.719858156028373</v>
      </c>
      <c r="L44">
        <f t="shared" si="0"/>
        <v>2.1368629840079616</v>
      </c>
    </row>
    <row r="45" spans="1:12" ht="12.75">
      <c r="A45">
        <v>2002</v>
      </c>
      <c r="B45" t="s">
        <v>18</v>
      </c>
      <c r="C45">
        <v>303</v>
      </c>
      <c r="D45">
        <v>0.66599</v>
      </c>
      <c r="E45">
        <v>0.02882</v>
      </c>
      <c r="F45">
        <v>104</v>
      </c>
      <c r="G45">
        <v>0.00640375</v>
      </c>
      <c r="H45">
        <v>4.327392303187735</v>
      </c>
      <c r="I45">
        <v>2.180583614511628</v>
      </c>
      <c r="J45">
        <v>32.44916093023256</v>
      </c>
      <c r="K45">
        <v>4.327392303187735</v>
      </c>
      <c r="L45">
        <f t="shared" si="0"/>
        <v>2.778235481429967</v>
      </c>
    </row>
    <row r="46" spans="1:12" ht="12.75">
      <c r="A46">
        <v>2002</v>
      </c>
      <c r="B46" t="s">
        <v>18</v>
      </c>
      <c r="C46">
        <v>310</v>
      </c>
      <c r="D46">
        <v>0.36859</v>
      </c>
      <c r="E46">
        <v>0.07891</v>
      </c>
      <c r="F46">
        <v>104</v>
      </c>
      <c r="G46">
        <v>0.0035441346153846152</v>
      </c>
      <c r="H46">
        <v>21.408611194009605</v>
      </c>
      <c r="I46">
        <v>1.214696898083721</v>
      </c>
      <c r="J46">
        <v>18.075846697674418</v>
      </c>
      <c r="K46">
        <v>21.408611194009605</v>
      </c>
      <c r="L46">
        <f t="shared" si="0"/>
        <v>1.2923211590422417</v>
      </c>
    </row>
    <row r="47" spans="1:12" ht="12.75">
      <c r="A47">
        <v>2002</v>
      </c>
      <c r="B47" t="s">
        <v>18</v>
      </c>
      <c r="C47">
        <v>401</v>
      </c>
      <c r="D47">
        <v>0.2659</v>
      </c>
      <c r="E47">
        <v>0.05441</v>
      </c>
      <c r="F47">
        <v>104</v>
      </c>
      <c r="G47">
        <v>0.0025567307692307695</v>
      </c>
      <c r="H47">
        <v>20.46257991726213</v>
      </c>
      <c r="I47">
        <v>0.8722334458046512</v>
      </c>
      <c r="J47">
        <v>12.979664372093023</v>
      </c>
      <c r="K47">
        <v>20.46257991726213</v>
      </c>
      <c r="L47">
        <f t="shared" si="0"/>
        <v>0.9921919525692484</v>
      </c>
    </row>
    <row r="48" spans="1:12" ht="12.75">
      <c r="A48">
        <v>2002</v>
      </c>
      <c r="B48" t="s">
        <v>18</v>
      </c>
      <c r="C48">
        <v>402</v>
      </c>
      <c r="D48">
        <v>0.55457</v>
      </c>
      <c r="E48">
        <v>0.07927</v>
      </c>
      <c r="F48">
        <v>104</v>
      </c>
      <c r="G48">
        <v>0.005332403846153846</v>
      </c>
      <c r="H48">
        <v>14.29395748057053</v>
      </c>
      <c r="I48">
        <v>1.5424198084465115</v>
      </c>
      <c r="J48">
        <v>22.95267572093023</v>
      </c>
      <c r="K48">
        <v>14.29395748057053</v>
      </c>
      <c r="L48">
        <f t="shared" si="0"/>
        <v>2.0856284176595783</v>
      </c>
    </row>
    <row r="49" spans="1:12" ht="12.75">
      <c r="A49">
        <v>2002</v>
      </c>
      <c r="B49" t="s">
        <v>18</v>
      </c>
      <c r="C49">
        <v>403</v>
      </c>
      <c r="D49">
        <v>0.65222</v>
      </c>
      <c r="E49">
        <v>0.04824</v>
      </c>
      <c r="F49">
        <v>104</v>
      </c>
      <c r="G49">
        <v>0.006271346153846154</v>
      </c>
      <c r="H49">
        <v>7.396277329735365</v>
      </c>
      <c r="I49">
        <v>2.2736015169488377</v>
      </c>
      <c r="J49">
        <v>33.83335590697675</v>
      </c>
      <c r="K49">
        <v>7.396277329735365</v>
      </c>
      <c r="L49">
        <f t="shared" si="0"/>
        <v>2.6815047688085594</v>
      </c>
    </row>
    <row r="50" spans="1:12" ht="12.75">
      <c r="A50">
        <v>2002</v>
      </c>
      <c r="B50" t="s">
        <v>18</v>
      </c>
      <c r="C50">
        <v>410</v>
      </c>
      <c r="D50">
        <v>0.21615</v>
      </c>
      <c r="E50">
        <v>0.04285</v>
      </c>
      <c r="F50">
        <v>104</v>
      </c>
      <c r="G50">
        <v>0.0020783653846153847</v>
      </c>
      <c r="H50">
        <v>19.82419616007402</v>
      </c>
      <c r="I50">
        <v>0.7685413578418605</v>
      </c>
      <c r="J50">
        <v>11.43662734883721</v>
      </c>
      <c r="K50">
        <v>19.82419616007402</v>
      </c>
      <c r="L50">
        <f t="shared" si="0"/>
        <v>0.8729533290158377</v>
      </c>
    </row>
    <row r="55" spans="1:16" ht="12.75">
      <c r="A55" s="3" t="s">
        <v>16</v>
      </c>
      <c r="B55" s="3" t="s">
        <v>3</v>
      </c>
      <c r="C55" s="3" t="s">
        <v>4</v>
      </c>
      <c r="D55" s="3" t="s">
        <v>5</v>
      </c>
      <c r="E55" s="3" t="s">
        <v>6</v>
      </c>
      <c r="F55" s="3" t="s">
        <v>14</v>
      </c>
      <c r="G55" s="3" t="s">
        <v>9</v>
      </c>
      <c r="H55" s="3" t="s">
        <v>15</v>
      </c>
      <c r="I55" s="3" t="s">
        <v>25</v>
      </c>
      <c r="J55" s="3" t="s">
        <v>10</v>
      </c>
      <c r="K55" s="3" t="s">
        <v>15</v>
      </c>
      <c r="L55" s="3" t="s">
        <v>26</v>
      </c>
      <c r="M55" s="3" t="s">
        <v>28</v>
      </c>
      <c r="N55" s="3" t="s">
        <v>27</v>
      </c>
      <c r="O55" s="3" t="s">
        <v>30</v>
      </c>
      <c r="P55" s="3" t="s">
        <v>29</v>
      </c>
    </row>
    <row r="56" spans="1:16" ht="12.75">
      <c r="A56" s="5">
        <v>2003</v>
      </c>
      <c r="B56" s="5">
        <v>222</v>
      </c>
      <c r="C56" s="5">
        <v>104</v>
      </c>
      <c r="D56" s="5">
        <v>0.540060581</v>
      </c>
      <c r="E56" s="5">
        <v>0.053287003</v>
      </c>
      <c r="F56" s="5">
        <v>87</v>
      </c>
      <c r="G56" s="5">
        <v>0.006207592885057471</v>
      </c>
      <c r="H56" s="5">
        <v>9.866856585113364</v>
      </c>
      <c r="I56" s="5">
        <v>3.0562747099767984</v>
      </c>
      <c r="J56" s="5">
        <v>45.480278422273784</v>
      </c>
      <c r="K56" s="5">
        <v>9.866856585113364</v>
      </c>
      <c r="L56">
        <f>0.5005*EXP(267.65*G56)</f>
        <v>2.636136914281143</v>
      </c>
      <c r="M56" s="5">
        <v>1.5</v>
      </c>
      <c r="N56" s="5">
        <f>MIN(L56*M56,O56)</f>
        <v>3.28</v>
      </c>
      <c r="O56" s="5">
        <v>3.28</v>
      </c>
      <c r="P56" s="5">
        <f>IF(K56&gt;5,MIN(((L56*M56)*((100-K56)/60)),O56),O56)</f>
        <v>3.28</v>
      </c>
    </row>
    <row r="57" spans="1:16" ht="12.75">
      <c r="A57" s="5">
        <v>2003</v>
      </c>
      <c r="B57" s="5">
        <v>222</v>
      </c>
      <c r="C57" s="5">
        <v>204</v>
      </c>
      <c r="D57" s="5">
        <v>0.691901116</v>
      </c>
      <c r="E57" s="5">
        <v>0.047484094</v>
      </c>
      <c r="F57" s="5">
        <v>87</v>
      </c>
      <c r="G57" s="5">
        <v>0.007952886390804598</v>
      </c>
      <c r="H57" s="5">
        <v>6.862843967431901</v>
      </c>
      <c r="I57" s="5">
        <v>3.3958607888631094</v>
      </c>
      <c r="J57" s="5">
        <v>50.53364269141532</v>
      </c>
      <c r="K57" s="5">
        <v>6.862843967431901</v>
      </c>
      <c r="L57">
        <f aca="true" t="shared" si="1" ref="L57:L67">0.5005*EXP(267.65*G57)</f>
        <v>4.205706788894894</v>
      </c>
      <c r="M57" s="5">
        <v>2.04</v>
      </c>
      <c r="N57" s="5">
        <f aca="true" t="shared" si="2" ref="N57:N67">MIN(L57*M57,O57)</f>
        <v>4.2</v>
      </c>
      <c r="O57" s="5">
        <v>4.2</v>
      </c>
      <c r="P57" s="5">
        <f aca="true" t="shared" si="3" ref="P57:P67">IF(K57&gt;5,MIN(((L57*M57)*((100-K57)/60)),O57),O57)</f>
        <v>4.2</v>
      </c>
    </row>
    <row r="58" spans="1:16" ht="12.75">
      <c r="A58" s="5">
        <v>2003</v>
      </c>
      <c r="B58" s="5">
        <v>222</v>
      </c>
      <c r="C58" s="5">
        <v>304</v>
      </c>
      <c r="D58" s="5">
        <v>0.445324823</v>
      </c>
      <c r="E58" s="5">
        <v>0.055305936</v>
      </c>
      <c r="F58" s="5">
        <v>87</v>
      </c>
      <c r="G58" s="5">
        <v>0.005118676126436781</v>
      </c>
      <c r="H58" s="5">
        <v>12.419234936741894</v>
      </c>
      <c r="I58" s="5">
        <v>2.1507118329466355</v>
      </c>
      <c r="J58" s="5">
        <v>32.0046403712297</v>
      </c>
      <c r="K58" s="5">
        <v>12.419234936741894</v>
      </c>
      <c r="L58">
        <f t="shared" si="1"/>
        <v>1.9696699389130858</v>
      </c>
      <c r="M58" s="5">
        <v>1.09</v>
      </c>
      <c r="N58" s="5">
        <f t="shared" si="2"/>
        <v>2.13</v>
      </c>
      <c r="O58" s="5">
        <v>2.13</v>
      </c>
      <c r="P58" s="5">
        <f t="shared" si="3"/>
        <v>2.13</v>
      </c>
    </row>
    <row r="59" spans="1:16" ht="12.75">
      <c r="A59" s="5">
        <v>2003</v>
      </c>
      <c r="B59" s="5">
        <v>222</v>
      </c>
      <c r="C59" s="5">
        <v>404</v>
      </c>
      <c r="D59" s="5">
        <v>0.575571128</v>
      </c>
      <c r="E59" s="5">
        <v>0.074888097</v>
      </c>
      <c r="F59" s="5">
        <v>87</v>
      </c>
      <c r="G59" s="5">
        <v>0.0066157600919540226</v>
      </c>
      <c r="H59" s="5">
        <v>13.011093391744973</v>
      </c>
      <c r="I59" s="5">
        <v>2.1507118329466355</v>
      </c>
      <c r="J59" s="5">
        <v>32.0046403712297</v>
      </c>
      <c r="K59" s="5">
        <v>13.011093391744973</v>
      </c>
      <c r="L59">
        <f t="shared" si="1"/>
        <v>2.9404437589668526</v>
      </c>
      <c r="M59" s="5">
        <v>1.72</v>
      </c>
      <c r="N59" s="5">
        <f t="shared" si="2"/>
        <v>2.94</v>
      </c>
      <c r="O59" s="5">
        <v>2.94</v>
      </c>
      <c r="P59" s="5">
        <f t="shared" si="3"/>
        <v>2.94</v>
      </c>
    </row>
    <row r="60" spans="1:16" ht="12.75">
      <c r="A60" s="5">
        <v>2000</v>
      </c>
      <c r="B60" s="5" t="s">
        <v>18</v>
      </c>
      <c r="C60" s="5">
        <v>104</v>
      </c>
      <c r="D60" s="5">
        <v>0.88136</v>
      </c>
      <c r="E60" s="5">
        <v>0.00699</v>
      </c>
      <c r="F60" s="5">
        <v>114</v>
      </c>
      <c r="G60" s="5">
        <v>0.007731228070175439</v>
      </c>
      <c r="H60" s="5">
        <v>0.7930924934192611</v>
      </c>
      <c r="I60" s="5"/>
      <c r="J60" s="5"/>
      <c r="K60" s="5">
        <v>0.7930924934192611</v>
      </c>
      <c r="L60">
        <f t="shared" si="1"/>
        <v>3.963452594685271</v>
      </c>
      <c r="M60" s="5">
        <v>1.83</v>
      </c>
      <c r="N60" s="5">
        <f t="shared" si="2"/>
        <v>3.96</v>
      </c>
      <c r="O60" s="5">
        <v>3.96</v>
      </c>
      <c r="P60" s="5">
        <f t="shared" si="3"/>
        <v>3.96</v>
      </c>
    </row>
    <row r="61" spans="1:16" ht="12.75">
      <c r="A61" s="5">
        <v>2000</v>
      </c>
      <c r="B61" s="5" t="s">
        <v>18</v>
      </c>
      <c r="C61" s="5">
        <v>204</v>
      </c>
      <c r="D61" s="5">
        <v>0.87482</v>
      </c>
      <c r="E61" s="5">
        <v>0.00515</v>
      </c>
      <c r="F61" s="5">
        <v>114</v>
      </c>
      <c r="G61" s="5">
        <v>0.0076738596491228075</v>
      </c>
      <c r="H61" s="5">
        <v>0.5886925310349557</v>
      </c>
      <c r="I61" s="5">
        <v>3.532574</v>
      </c>
      <c r="J61" s="5">
        <v>52.56806547619047</v>
      </c>
      <c r="K61" s="5">
        <v>0.5886925310349557</v>
      </c>
      <c r="L61">
        <f t="shared" si="1"/>
        <v>3.903059976544086</v>
      </c>
      <c r="M61" s="5">
        <v>1.85</v>
      </c>
      <c r="N61" s="5">
        <f t="shared" si="2"/>
        <v>3.9</v>
      </c>
      <c r="O61" s="5">
        <v>3.9</v>
      </c>
      <c r="P61" s="5">
        <f t="shared" si="3"/>
        <v>3.9</v>
      </c>
    </row>
    <row r="62" spans="1:16" ht="12.75">
      <c r="A62" s="5">
        <v>2000</v>
      </c>
      <c r="B62" s="5" t="s">
        <v>18</v>
      </c>
      <c r="C62" s="5">
        <v>304</v>
      </c>
      <c r="D62" s="5">
        <v>0.87963</v>
      </c>
      <c r="E62" s="5">
        <v>0.00337</v>
      </c>
      <c r="F62" s="5">
        <v>114</v>
      </c>
      <c r="G62" s="5">
        <v>0.007716052631578947</v>
      </c>
      <c r="H62" s="5">
        <v>0.3831156281618408</v>
      </c>
      <c r="I62" s="5">
        <v>3.532574</v>
      </c>
      <c r="J62" s="5">
        <v>52.56806547619047</v>
      </c>
      <c r="K62" s="5">
        <v>0.3831156281618408</v>
      </c>
      <c r="L62">
        <f t="shared" si="1"/>
        <v>3.947386864169558</v>
      </c>
      <c r="M62" s="5">
        <v>2.18</v>
      </c>
      <c r="N62" s="5">
        <f t="shared" si="2"/>
        <v>3.94</v>
      </c>
      <c r="O62" s="5">
        <v>3.94</v>
      </c>
      <c r="P62" s="5">
        <f t="shared" si="3"/>
        <v>3.94</v>
      </c>
    </row>
    <row r="63" spans="1:16" ht="12.75">
      <c r="A63" s="5">
        <v>2000</v>
      </c>
      <c r="B63" s="5" t="s">
        <v>18</v>
      </c>
      <c r="C63" s="5">
        <v>404</v>
      </c>
      <c r="D63" s="5">
        <v>0.80996</v>
      </c>
      <c r="E63" s="5">
        <v>0.04043</v>
      </c>
      <c r="F63" s="5">
        <v>114</v>
      </c>
      <c r="G63" s="5">
        <v>0.007104912280701755</v>
      </c>
      <c r="H63" s="5">
        <v>4.9916045236801825</v>
      </c>
      <c r="I63" s="5">
        <v>3.770243</v>
      </c>
      <c r="J63" s="5">
        <v>56.10480654761904</v>
      </c>
      <c r="K63" s="5">
        <v>4.9916045236801825</v>
      </c>
      <c r="L63">
        <f t="shared" si="1"/>
        <v>3.351748304696772</v>
      </c>
      <c r="M63" s="5">
        <v>1.82</v>
      </c>
      <c r="N63" s="5">
        <f t="shared" si="2"/>
        <v>3.35</v>
      </c>
      <c r="O63" s="5">
        <v>3.35</v>
      </c>
      <c r="P63" s="5">
        <f t="shared" si="3"/>
        <v>3.35</v>
      </c>
    </row>
    <row r="64" spans="1:16" ht="12.75">
      <c r="A64" s="5">
        <v>2002</v>
      </c>
      <c r="B64" s="5" t="s">
        <v>18</v>
      </c>
      <c r="C64" s="5">
        <v>104</v>
      </c>
      <c r="D64" s="5">
        <v>0.70053</v>
      </c>
      <c r="E64" s="5">
        <v>0.01569</v>
      </c>
      <c r="F64" s="5">
        <v>104</v>
      </c>
      <c r="G64" s="5">
        <v>0.006735865384615384</v>
      </c>
      <c r="H64" s="5">
        <v>2.2397327737570123</v>
      </c>
      <c r="I64" s="5">
        <v>2.462</v>
      </c>
      <c r="J64" s="5"/>
      <c r="K64" s="5">
        <v>2.2397327737570123</v>
      </c>
      <c r="L64">
        <f t="shared" si="1"/>
        <v>3.0365035029386416</v>
      </c>
      <c r="M64" s="5">
        <v>2</v>
      </c>
      <c r="N64" s="5">
        <f t="shared" si="2"/>
        <v>3.03</v>
      </c>
      <c r="O64" s="5">
        <v>3.03</v>
      </c>
      <c r="P64" s="5">
        <f t="shared" si="3"/>
        <v>3.03</v>
      </c>
    </row>
    <row r="65" spans="1:16" ht="12.75">
      <c r="A65" s="5">
        <v>2002</v>
      </c>
      <c r="B65" s="5" t="s">
        <v>18</v>
      </c>
      <c r="C65" s="5">
        <v>204</v>
      </c>
      <c r="D65" s="5">
        <v>0.70629</v>
      </c>
      <c r="E65" s="5">
        <v>0.0145</v>
      </c>
      <c r="F65" s="5">
        <v>104</v>
      </c>
      <c r="G65" s="5">
        <v>0.0067912499999999995</v>
      </c>
      <c r="H65" s="5">
        <v>2.0529810700986846</v>
      </c>
      <c r="I65" s="5">
        <v>2.549</v>
      </c>
      <c r="J65" s="5"/>
      <c r="K65" s="5">
        <v>2.0529810700986846</v>
      </c>
      <c r="L65">
        <f t="shared" si="1"/>
        <v>3.0818509746494707</v>
      </c>
      <c r="M65" s="5">
        <v>1.91</v>
      </c>
      <c r="N65" s="5">
        <f t="shared" si="2"/>
        <v>3.08</v>
      </c>
      <c r="O65" s="5">
        <v>3.08</v>
      </c>
      <c r="P65" s="5">
        <f t="shared" si="3"/>
        <v>3.08</v>
      </c>
    </row>
    <row r="66" spans="1:16" ht="12.75">
      <c r="A66" s="5">
        <v>2002</v>
      </c>
      <c r="B66" s="5" t="s">
        <v>18</v>
      </c>
      <c r="C66" s="5">
        <v>304</v>
      </c>
      <c r="D66" s="5">
        <v>0.63917</v>
      </c>
      <c r="E66" s="5">
        <v>0.11665</v>
      </c>
      <c r="F66" s="5">
        <v>104</v>
      </c>
      <c r="G66" s="5">
        <v>0.006145865384615385</v>
      </c>
      <c r="H66" s="5">
        <v>18.250230768027286</v>
      </c>
      <c r="I66" s="5">
        <v>2.491</v>
      </c>
      <c r="J66" s="5"/>
      <c r="K66" s="5">
        <v>18.250230768027286</v>
      </c>
      <c r="L66">
        <f t="shared" si="1"/>
        <v>2.5929421337250167</v>
      </c>
      <c r="M66" s="5">
        <v>1.39</v>
      </c>
      <c r="N66" s="5">
        <f t="shared" si="2"/>
        <v>2.78</v>
      </c>
      <c r="O66" s="5">
        <v>2.78</v>
      </c>
      <c r="P66" s="5">
        <f t="shared" si="3"/>
        <v>2.78</v>
      </c>
    </row>
    <row r="67" spans="1:16" ht="12.75">
      <c r="A67" s="5">
        <v>2002</v>
      </c>
      <c r="B67" s="5" t="s">
        <v>18</v>
      </c>
      <c r="C67" s="5">
        <v>404</v>
      </c>
      <c r="D67" s="5">
        <v>0.66885</v>
      </c>
      <c r="E67" s="5">
        <v>0.02187</v>
      </c>
      <c r="F67" s="5">
        <v>104</v>
      </c>
      <c r="G67" s="5">
        <v>0.0064312499999999995</v>
      </c>
      <c r="H67" s="5">
        <v>3.2697914330567395</v>
      </c>
      <c r="I67" s="5">
        <v>2.829</v>
      </c>
      <c r="J67" s="5"/>
      <c r="K67" s="5">
        <v>3.2697914330567395</v>
      </c>
      <c r="L67">
        <f t="shared" si="1"/>
        <v>2.798759777008868</v>
      </c>
      <c r="M67" s="5">
        <v>2.48</v>
      </c>
      <c r="N67" s="5">
        <f t="shared" si="2"/>
        <v>2.79</v>
      </c>
      <c r="O67" s="5">
        <v>2.79</v>
      </c>
      <c r="P67" s="5">
        <f t="shared" si="3"/>
        <v>2.79</v>
      </c>
    </row>
    <row r="68" spans="1:13" ht="12.75">
      <c r="A68" s="5">
        <v>2003</v>
      </c>
      <c r="B68" s="5" t="s">
        <v>31</v>
      </c>
      <c r="C68" s="5">
        <v>107</v>
      </c>
      <c r="D68" s="5">
        <v>0.613592</v>
      </c>
      <c r="E68" s="5">
        <v>0.063443</v>
      </c>
      <c r="F68" s="5">
        <v>102</v>
      </c>
      <c r="G68">
        <f>D68/F68</f>
        <v>0.006015607843137255</v>
      </c>
      <c r="H68">
        <f>(E68/D68)*100</f>
        <v>10.339606774534218</v>
      </c>
      <c r="I68">
        <v>2.9302782819116757</v>
      </c>
      <c r="J68">
        <v>43.57849752586594</v>
      </c>
      <c r="K68">
        <f>(E68/D68)*100</f>
        <v>10.339606774534218</v>
      </c>
      <c r="M68" s="7">
        <v>1.13</v>
      </c>
    </row>
    <row r="69" spans="1:13" ht="12.75">
      <c r="A69" s="5">
        <v>2003</v>
      </c>
      <c r="B69" s="5" t="s">
        <v>31</v>
      </c>
      <c r="C69" s="5">
        <v>108</v>
      </c>
      <c r="D69" s="5">
        <v>0.59369</v>
      </c>
      <c r="E69" s="5">
        <v>0.095869</v>
      </c>
      <c r="F69" s="5">
        <v>102</v>
      </c>
      <c r="G69">
        <f aca="true" t="shared" si="4" ref="G69:G157">D69/F69</f>
        <v>0.0058204901960784315</v>
      </c>
      <c r="H69">
        <f aca="true" t="shared" si="5" ref="H69:H157">(E69/D69)*100</f>
        <v>16.147989691589885</v>
      </c>
      <c r="I69">
        <v>3.0248033877797944</v>
      </c>
      <c r="J69">
        <v>44.984255510571295</v>
      </c>
      <c r="K69">
        <f aca="true" t="shared" si="6" ref="K69:K157">(E69/D69)*100</f>
        <v>16.147989691589885</v>
      </c>
      <c r="M69" s="7">
        <v>1.13</v>
      </c>
    </row>
    <row r="70" spans="1:13" ht="12.75">
      <c r="A70" s="5">
        <v>2003</v>
      </c>
      <c r="B70" s="5" t="s">
        <v>31</v>
      </c>
      <c r="C70" s="5">
        <v>111</v>
      </c>
      <c r="D70" s="5">
        <v>0.608338</v>
      </c>
      <c r="E70" s="5">
        <v>0.056548</v>
      </c>
      <c r="F70" s="5">
        <v>102</v>
      </c>
      <c r="G70">
        <f t="shared" si="4"/>
        <v>0.005964098039215686</v>
      </c>
      <c r="H70">
        <f t="shared" si="5"/>
        <v>9.295490335964546</v>
      </c>
      <c r="I70">
        <v>2.6845130066545675</v>
      </c>
      <c r="J70">
        <v>39.923526765632026</v>
      </c>
      <c r="K70">
        <f t="shared" si="6"/>
        <v>9.295490335964546</v>
      </c>
      <c r="M70" s="7">
        <v>1.13</v>
      </c>
    </row>
    <row r="71" spans="1:17" ht="14.25">
      <c r="A71" s="5">
        <v>2003</v>
      </c>
      <c r="B71" s="5" t="s">
        <v>31</v>
      </c>
      <c r="C71" s="5">
        <v>112</v>
      </c>
      <c r="D71" s="5">
        <v>0.575745</v>
      </c>
      <c r="E71" s="5">
        <v>0.064827</v>
      </c>
      <c r="F71" s="5">
        <v>102</v>
      </c>
      <c r="G71">
        <f t="shared" si="4"/>
        <v>0.005644558823529411</v>
      </c>
      <c r="H71">
        <f t="shared" si="5"/>
        <v>11.259672250736003</v>
      </c>
      <c r="I71">
        <v>2.7979431336963096</v>
      </c>
      <c r="J71">
        <v>41.61043634727845</v>
      </c>
      <c r="K71">
        <f t="shared" si="6"/>
        <v>11.259672250736003</v>
      </c>
      <c r="M71" s="7">
        <v>1.13</v>
      </c>
      <c r="Q71" s="6" t="s">
        <v>32</v>
      </c>
    </row>
    <row r="72" spans="1:17" ht="14.25">
      <c r="A72" s="5">
        <v>2003</v>
      </c>
      <c r="B72" s="5" t="s">
        <v>31</v>
      </c>
      <c r="C72" s="5">
        <v>113</v>
      </c>
      <c r="D72" s="5">
        <v>0.668401</v>
      </c>
      <c r="E72" s="5">
        <v>0.067376</v>
      </c>
      <c r="F72" s="5">
        <v>102</v>
      </c>
      <c r="G72">
        <f t="shared" si="4"/>
        <v>0.006552950980392157</v>
      </c>
      <c r="H72">
        <f t="shared" si="5"/>
        <v>10.080176421040663</v>
      </c>
      <c r="I72">
        <v>2.0228372655777376</v>
      </c>
      <c r="J72">
        <v>30.083220872694554</v>
      </c>
      <c r="K72">
        <f t="shared" si="6"/>
        <v>10.080176421040663</v>
      </c>
      <c r="M72" s="7">
        <v>1.13</v>
      </c>
      <c r="Q72" s="6" t="s">
        <v>33</v>
      </c>
    </row>
    <row r="73" spans="1:17" ht="14.25">
      <c r="A73" s="5">
        <v>2003</v>
      </c>
      <c r="B73" s="5" t="s">
        <v>31</v>
      </c>
      <c r="C73" s="5">
        <v>207</v>
      </c>
      <c r="D73" s="5">
        <v>0.544988</v>
      </c>
      <c r="E73" s="5">
        <v>0.06814</v>
      </c>
      <c r="F73" s="5">
        <v>102</v>
      </c>
      <c r="G73">
        <f t="shared" si="4"/>
        <v>0.005343019607843138</v>
      </c>
      <c r="H73">
        <f t="shared" si="5"/>
        <v>12.503027589598304</v>
      </c>
      <c r="I73">
        <v>2.816848154869933</v>
      </c>
      <c r="J73">
        <v>41.89158794421952</v>
      </c>
      <c r="K73">
        <f t="shared" si="6"/>
        <v>12.503027589598304</v>
      </c>
      <c r="M73" s="7">
        <v>1.13</v>
      </c>
      <c r="Q73" s="6" t="s">
        <v>34</v>
      </c>
    </row>
    <row r="74" spans="1:17" ht="16.5">
      <c r="A74" s="5">
        <v>2003</v>
      </c>
      <c r="B74" s="5" t="s">
        <v>31</v>
      </c>
      <c r="C74" s="5">
        <v>208</v>
      </c>
      <c r="D74" s="5">
        <v>0.615546</v>
      </c>
      <c r="E74" s="5">
        <v>0.061111</v>
      </c>
      <c r="F74" s="5">
        <v>102</v>
      </c>
      <c r="G74">
        <f t="shared" si="4"/>
        <v>0.006034764705882353</v>
      </c>
      <c r="H74">
        <f t="shared" si="5"/>
        <v>9.927933899334898</v>
      </c>
      <c r="I74">
        <v>2.835753176043557</v>
      </c>
      <c r="J74">
        <v>42.17273954116059</v>
      </c>
      <c r="K74">
        <f t="shared" si="6"/>
        <v>9.927933899334898</v>
      </c>
      <c r="M74" s="7">
        <v>1.13</v>
      </c>
      <c r="Q74" s="6" t="s">
        <v>35</v>
      </c>
    </row>
    <row r="75" spans="1:17" ht="14.25">
      <c r="A75" s="5">
        <v>2003</v>
      </c>
      <c r="B75" s="5" t="s">
        <v>31</v>
      </c>
      <c r="C75" s="5">
        <v>211</v>
      </c>
      <c r="D75" s="5">
        <v>0.607011</v>
      </c>
      <c r="E75" s="5">
        <v>0.055892</v>
      </c>
      <c r="F75" s="5">
        <v>102</v>
      </c>
      <c r="G75">
        <f t="shared" si="4"/>
        <v>0.005951088235294118</v>
      </c>
      <c r="H75">
        <f t="shared" si="5"/>
        <v>9.207740881137244</v>
      </c>
      <c r="I75">
        <v>2.816848154869933</v>
      </c>
      <c r="J75">
        <v>41.89158794421952</v>
      </c>
      <c r="K75">
        <f t="shared" si="6"/>
        <v>9.207740881137244</v>
      </c>
      <c r="M75" s="7">
        <v>1.13</v>
      </c>
      <c r="Q75" s="6" t="s">
        <v>36</v>
      </c>
    </row>
    <row r="76" spans="1:17" ht="14.25">
      <c r="A76" s="5">
        <v>2003</v>
      </c>
      <c r="B76" s="5" t="s">
        <v>31</v>
      </c>
      <c r="C76" s="5">
        <v>212</v>
      </c>
      <c r="D76" s="5">
        <v>0.575926</v>
      </c>
      <c r="E76" s="5">
        <v>0.085499</v>
      </c>
      <c r="F76" s="5">
        <v>102</v>
      </c>
      <c r="G76">
        <f t="shared" si="4"/>
        <v>0.005646333333333334</v>
      </c>
      <c r="H76">
        <f t="shared" si="5"/>
        <v>14.845483621159664</v>
      </c>
      <c r="I76">
        <v>3.062613430127042</v>
      </c>
      <c r="J76">
        <v>45.54655870445344</v>
      </c>
      <c r="K76">
        <f t="shared" si="6"/>
        <v>14.845483621159664</v>
      </c>
      <c r="M76" s="7">
        <v>1.13</v>
      </c>
      <c r="Q76" s="6" t="s">
        <v>37</v>
      </c>
    </row>
    <row r="77" spans="1:17" ht="14.25">
      <c r="A77" s="5">
        <v>2003</v>
      </c>
      <c r="B77" s="5" t="s">
        <v>31</v>
      </c>
      <c r="C77" s="5">
        <v>213</v>
      </c>
      <c r="D77" s="5">
        <v>0.640132</v>
      </c>
      <c r="E77" s="5">
        <v>0.05515</v>
      </c>
      <c r="F77" s="5">
        <v>102</v>
      </c>
      <c r="G77">
        <f t="shared" si="4"/>
        <v>0.006275803921568628</v>
      </c>
      <c r="H77">
        <f t="shared" si="5"/>
        <v>8.615410571569614</v>
      </c>
      <c r="I77">
        <v>2.7790381125226857</v>
      </c>
      <c r="J77">
        <v>41.32928475033738</v>
      </c>
      <c r="K77">
        <f t="shared" si="6"/>
        <v>8.615410571569614</v>
      </c>
      <c r="M77" s="7">
        <v>1.13</v>
      </c>
      <c r="Q77" s="6" t="s">
        <v>38</v>
      </c>
    </row>
    <row r="78" spans="1:13" ht="12.75">
      <c r="A78" s="5">
        <v>2003</v>
      </c>
      <c r="B78" s="5" t="s">
        <v>31</v>
      </c>
      <c r="C78" s="5">
        <v>307</v>
      </c>
      <c r="D78" s="5">
        <v>0.589579</v>
      </c>
      <c r="E78" s="5">
        <v>0.070234</v>
      </c>
      <c r="F78" s="5">
        <v>102</v>
      </c>
      <c r="G78">
        <f t="shared" si="4"/>
        <v>0.0057801862745098034</v>
      </c>
      <c r="H78">
        <f t="shared" si="5"/>
        <v>11.912568120642018</v>
      </c>
      <c r="I78">
        <v>2.7601330913490623</v>
      </c>
      <c r="J78">
        <v>41.04813315339631</v>
      </c>
      <c r="K78">
        <f t="shared" si="6"/>
        <v>11.912568120642018</v>
      </c>
      <c r="M78" s="7">
        <v>1.13</v>
      </c>
    </row>
    <row r="79" spans="1:13" ht="12.75">
      <c r="A79" s="5">
        <v>2003</v>
      </c>
      <c r="B79" s="5" t="s">
        <v>31</v>
      </c>
      <c r="C79" s="5">
        <v>308</v>
      </c>
      <c r="D79" s="5">
        <v>0.584435</v>
      </c>
      <c r="E79" s="5">
        <v>0.100394</v>
      </c>
      <c r="F79" s="5">
        <v>102</v>
      </c>
      <c r="G79">
        <f t="shared" si="4"/>
        <v>0.005729754901960785</v>
      </c>
      <c r="H79">
        <f t="shared" si="5"/>
        <v>17.177958198944278</v>
      </c>
      <c r="I79">
        <v>2.7412280701754383</v>
      </c>
      <c r="J79">
        <v>40.766981556455235</v>
      </c>
      <c r="K79">
        <f t="shared" si="6"/>
        <v>17.177958198944278</v>
      </c>
      <c r="M79" s="7">
        <v>1.13</v>
      </c>
    </row>
    <row r="80" spans="1:13" ht="12.75">
      <c r="A80" s="5">
        <v>2003</v>
      </c>
      <c r="B80" s="5" t="s">
        <v>31</v>
      </c>
      <c r="C80" s="5">
        <v>311</v>
      </c>
      <c r="D80" s="5">
        <v>0.541559</v>
      </c>
      <c r="E80" s="5">
        <v>0.071017</v>
      </c>
      <c r="F80" s="5">
        <v>102</v>
      </c>
      <c r="G80">
        <f t="shared" si="4"/>
        <v>0.005309401960784314</v>
      </c>
      <c r="H80">
        <f t="shared" si="5"/>
        <v>13.113437317079024</v>
      </c>
      <c r="I80">
        <v>2.514367816091954</v>
      </c>
      <c r="J80">
        <v>37.39316239316239</v>
      </c>
      <c r="K80">
        <f t="shared" si="6"/>
        <v>13.113437317079024</v>
      </c>
      <c r="M80" s="7">
        <v>1.13</v>
      </c>
    </row>
    <row r="81" spans="1:13" ht="12.75">
      <c r="A81" s="5">
        <v>2003</v>
      </c>
      <c r="B81" s="5" t="s">
        <v>31</v>
      </c>
      <c r="C81" s="5">
        <v>312</v>
      </c>
      <c r="D81" s="5">
        <v>0.546049</v>
      </c>
      <c r="E81" s="5">
        <v>0.068968</v>
      </c>
      <c r="F81" s="5">
        <v>102</v>
      </c>
      <c r="G81">
        <f t="shared" si="4"/>
        <v>0.005353421568627451</v>
      </c>
      <c r="H81">
        <f t="shared" si="5"/>
        <v>12.630368336907495</v>
      </c>
      <c r="I81">
        <v>2.6845130066545675</v>
      </c>
      <c r="J81">
        <v>39.923526765632026</v>
      </c>
      <c r="K81">
        <f t="shared" si="6"/>
        <v>12.630368336907495</v>
      </c>
      <c r="M81" s="7">
        <v>1.13</v>
      </c>
    </row>
    <row r="82" spans="1:13" ht="12.75">
      <c r="A82" s="5">
        <v>2003</v>
      </c>
      <c r="B82" s="5" t="s">
        <v>31</v>
      </c>
      <c r="C82" s="5">
        <v>313</v>
      </c>
      <c r="D82" s="5">
        <v>0.610072</v>
      </c>
      <c r="E82" s="5">
        <v>0.085315</v>
      </c>
      <c r="F82" s="5">
        <v>102</v>
      </c>
      <c r="G82">
        <f t="shared" si="4"/>
        <v>0.005981098039215686</v>
      </c>
      <c r="H82">
        <f t="shared" si="5"/>
        <v>13.984414954300478</v>
      </c>
      <c r="I82">
        <v>2.835753176043557</v>
      </c>
      <c r="J82">
        <v>42.17273954116059</v>
      </c>
      <c r="K82">
        <f t="shared" si="6"/>
        <v>13.984414954300478</v>
      </c>
      <c r="M82" s="7">
        <v>1.13</v>
      </c>
    </row>
    <row r="83" spans="1:13" ht="12.75">
      <c r="A83" s="5">
        <v>2003</v>
      </c>
      <c r="B83" s="5" t="s">
        <v>39</v>
      </c>
      <c r="C83" s="5">
        <v>107</v>
      </c>
      <c r="D83" s="5">
        <v>0.394502</v>
      </c>
      <c r="E83" s="5">
        <v>0.113554</v>
      </c>
      <c r="F83" s="5">
        <v>77</v>
      </c>
      <c r="G83">
        <f t="shared" si="4"/>
        <v>0.005123402597402598</v>
      </c>
      <c r="H83">
        <f t="shared" si="5"/>
        <v>28.78413797648681</v>
      </c>
      <c r="I83">
        <v>2.249697519661222</v>
      </c>
      <c r="J83">
        <v>33.457040035987404</v>
      </c>
      <c r="K83">
        <f t="shared" si="6"/>
        <v>28.78413797648681</v>
      </c>
      <c r="M83">
        <v>1.48</v>
      </c>
    </row>
    <row r="84" spans="1:13" ht="12.75">
      <c r="A84" s="5">
        <v>2003</v>
      </c>
      <c r="B84" s="5" t="s">
        <v>39</v>
      </c>
      <c r="C84" s="5">
        <v>108</v>
      </c>
      <c r="D84" s="5">
        <v>0.538166</v>
      </c>
      <c r="E84" s="5">
        <v>0.127581</v>
      </c>
      <c r="F84" s="5">
        <v>77</v>
      </c>
      <c r="G84">
        <f t="shared" si="4"/>
        <v>0.006989168831168831</v>
      </c>
      <c r="H84">
        <f t="shared" si="5"/>
        <v>23.706625836637766</v>
      </c>
      <c r="I84">
        <v>4.820780399274048</v>
      </c>
      <c r="J84">
        <v>71.693657219973</v>
      </c>
      <c r="K84">
        <f t="shared" si="6"/>
        <v>23.706625836637766</v>
      </c>
      <c r="M84">
        <v>1.48</v>
      </c>
    </row>
    <row r="85" spans="1:13" ht="12.75">
      <c r="A85" s="5">
        <v>2003</v>
      </c>
      <c r="B85" s="5" t="s">
        <v>39</v>
      </c>
      <c r="C85" s="5">
        <v>111</v>
      </c>
      <c r="D85" s="5">
        <v>0.424365</v>
      </c>
      <c r="E85" s="5">
        <v>0.109556</v>
      </c>
      <c r="F85" s="5">
        <v>77</v>
      </c>
      <c r="G85">
        <f t="shared" si="4"/>
        <v>0.0055112337662337665</v>
      </c>
      <c r="H85">
        <f t="shared" si="5"/>
        <v>25.81645517420145</v>
      </c>
      <c r="I85">
        <v>3.440713853599516</v>
      </c>
      <c r="J85">
        <v>51.16959064327485</v>
      </c>
      <c r="K85">
        <f t="shared" si="6"/>
        <v>25.81645517420145</v>
      </c>
      <c r="M85">
        <v>1.48</v>
      </c>
    </row>
    <row r="86" spans="1:13" ht="12.75">
      <c r="A86" s="5">
        <v>2003</v>
      </c>
      <c r="B86" s="5" t="s">
        <v>39</v>
      </c>
      <c r="C86" s="5">
        <v>112</v>
      </c>
      <c r="D86" s="5">
        <v>0.44023</v>
      </c>
      <c r="E86" s="5">
        <v>0.107641</v>
      </c>
      <c r="F86" s="5">
        <v>77</v>
      </c>
      <c r="G86">
        <f t="shared" si="4"/>
        <v>0.005717272727272727</v>
      </c>
      <c r="H86">
        <f t="shared" si="5"/>
        <v>24.45108238875133</v>
      </c>
      <c r="I86">
        <v>3.8566243194192373</v>
      </c>
      <c r="J86">
        <v>57.3549257759784</v>
      </c>
      <c r="K86">
        <f t="shared" si="6"/>
        <v>24.45108238875133</v>
      </c>
      <c r="M86">
        <v>1.48</v>
      </c>
    </row>
    <row r="87" spans="1:13" ht="12.75">
      <c r="A87" s="5">
        <v>2003</v>
      </c>
      <c r="B87" s="5" t="s">
        <v>39</v>
      </c>
      <c r="C87" s="5">
        <v>113</v>
      </c>
      <c r="D87" s="5">
        <v>0.558143</v>
      </c>
      <c r="E87" s="5">
        <v>0.117904</v>
      </c>
      <c r="F87" s="5">
        <v>77</v>
      </c>
      <c r="G87">
        <f t="shared" si="4"/>
        <v>0.007248610389610389</v>
      </c>
      <c r="H87">
        <f t="shared" si="5"/>
        <v>21.124335519750318</v>
      </c>
      <c r="I87">
        <v>5.595886267392619</v>
      </c>
      <c r="J87">
        <v>83.2208726945569</v>
      </c>
      <c r="K87">
        <f t="shared" si="6"/>
        <v>21.124335519750318</v>
      </c>
      <c r="M87">
        <v>1.48</v>
      </c>
    </row>
    <row r="88" spans="1:13" ht="12.75">
      <c r="A88" s="5">
        <v>2003</v>
      </c>
      <c r="B88" s="5" t="s">
        <v>39</v>
      </c>
      <c r="C88" s="5">
        <v>207</v>
      </c>
      <c r="D88" s="5">
        <v>0.414279</v>
      </c>
      <c r="E88" s="5">
        <v>0.108685</v>
      </c>
      <c r="F88" s="5">
        <v>77</v>
      </c>
      <c r="G88">
        <f t="shared" si="4"/>
        <v>0.005380246753246753</v>
      </c>
      <c r="H88">
        <f t="shared" si="5"/>
        <v>26.23473552847236</v>
      </c>
      <c r="I88">
        <v>2.7412280701754383</v>
      </c>
      <c r="J88">
        <v>40.766981556455235</v>
      </c>
      <c r="K88">
        <f t="shared" si="6"/>
        <v>26.23473552847236</v>
      </c>
      <c r="M88">
        <v>1.48</v>
      </c>
    </row>
    <row r="89" spans="1:13" ht="12.75">
      <c r="A89" s="5">
        <v>2003</v>
      </c>
      <c r="B89" s="5" t="s">
        <v>39</v>
      </c>
      <c r="C89" s="5">
        <v>208</v>
      </c>
      <c r="D89" s="5">
        <v>0.560781</v>
      </c>
      <c r="E89" s="5">
        <v>0.116168</v>
      </c>
      <c r="F89" s="5">
        <v>77</v>
      </c>
      <c r="G89">
        <f t="shared" si="4"/>
        <v>0.00728287012987013</v>
      </c>
      <c r="H89">
        <f t="shared" si="5"/>
        <v>20.71539513642581</v>
      </c>
      <c r="I89">
        <v>4.858590441621295</v>
      </c>
      <c r="J89">
        <v>72.25596041385515</v>
      </c>
      <c r="K89">
        <f t="shared" si="6"/>
        <v>20.71539513642581</v>
      </c>
      <c r="M89">
        <v>1.48</v>
      </c>
    </row>
    <row r="90" spans="1:13" ht="12.75">
      <c r="A90" s="5">
        <v>2003</v>
      </c>
      <c r="B90" s="5" t="s">
        <v>39</v>
      </c>
      <c r="C90" s="5">
        <v>211</v>
      </c>
      <c r="D90" s="5">
        <v>0.500702</v>
      </c>
      <c r="E90" s="5">
        <v>0.109298</v>
      </c>
      <c r="F90" s="5">
        <v>77</v>
      </c>
      <c r="G90">
        <f t="shared" si="4"/>
        <v>0.0065026233766233765</v>
      </c>
      <c r="H90">
        <f t="shared" si="5"/>
        <v>21.828952151179745</v>
      </c>
      <c r="I90">
        <v>4.518300060496068</v>
      </c>
      <c r="J90">
        <v>67.19523166891588</v>
      </c>
      <c r="K90">
        <f t="shared" si="6"/>
        <v>21.828952151179745</v>
      </c>
      <c r="M90">
        <v>1.48</v>
      </c>
    </row>
    <row r="91" spans="1:13" ht="12.75">
      <c r="A91" s="5">
        <v>2003</v>
      </c>
      <c r="B91" s="5" t="s">
        <v>39</v>
      </c>
      <c r="C91" s="5">
        <v>212</v>
      </c>
      <c r="D91" s="5">
        <v>0.51892</v>
      </c>
      <c r="E91" s="5">
        <v>0.106755</v>
      </c>
      <c r="F91" s="5">
        <v>77</v>
      </c>
      <c r="G91">
        <f t="shared" si="4"/>
        <v>0.00673922077922078</v>
      </c>
      <c r="H91">
        <f t="shared" si="5"/>
        <v>20.57253526555153</v>
      </c>
      <c r="I91">
        <v>4.707350272232305</v>
      </c>
      <c r="J91">
        <v>70.00674763832659</v>
      </c>
      <c r="K91">
        <f t="shared" si="6"/>
        <v>20.57253526555153</v>
      </c>
      <c r="M91">
        <v>1.48</v>
      </c>
    </row>
    <row r="92" spans="1:13" ht="12.75">
      <c r="A92" s="5">
        <v>2003</v>
      </c>
      <c r="B92" s="5" t="s">
        <v>39</v>
      </c>
      <c r="C92" s="5">
        <v>213</v>
      </c>
      <c r="D92" s="5">
        <v>0.574321</v>
      </c>
      <c r="E92" s="5">
        <v>0.109274</v>
      </c>
      <c r="F92" s="5">
        <v>77</v>
      </c>
      <c r="G92">
        <f t="shared" si="4"/>
        <v>0.0074587142857142855</v>
      </c>
      <c r="H92">
        <f t="shared" si="5"/>
        <v>19.026641895386028</v>
      </c>
      <c r="I92">
        <v>4.310344827586206</v>
      </c>
      <c r="J92">
        <v>64.1025641025641</v>
      </c>
      <c r="K92">
        <f t="shared" si="6"/>
        <v>19.026641895386028</v>
      </c>
      <c r="M92">
        <v>1.48</v>
      </c>
    </row>
    <row r="93" spans="1:13" ht="12.75">
      <c r="A93" s="5">
        <v>2003</v>
      </c>
      <c r="B93" s="5" t="s">
        <v>39</v>
      </c>
      <c r="C93" s="5">
        <v>307</v>
      </c>
      <c r="D93" s="5">
        <v>0.414267</v>
      </c>
      <c r="E93" s="5">
        <v>0.102376</v>
      </c>
      <c r="F93" s="5">
        <v>77</v>
      </c>
      <c r="G93">
        <f t="shared" si="4"/>
        <v>0.005380090909090909</v>
      </c>
      <c r="H93">
        <f t="shared" si="5"/>
        <v>24.712564602056162</v>
      </c>
      <c r="I93">
        <v>3.100423472474289</v>
      </c>
      <c r="J93">
        <v>46.10886189833558</v>
      </c>
      <c r="K93">
        <f t="shared" si="6"/>
        <v>24.712564602056162</v>
      </c>
      <c r="M93">
        <v>1.48</v>
      </c>
    </row>
    <row r="94" spans="1:13" ht="12.75">
      <c r="A94" s="5">
        <v>2003</v>
      </c>
      <c r="B94" s="5" t="s">
        <v>39</v>
      </c>
      <c r="C94" s="5">
        <v>308</v>
      </c>
      <c r="D94" s="5">
        <v>0.503644</v>
      </c>
      <c r="E94" s="5">
        <v>0.124413</v>
      </c>
      <c r="F94" s="5">
        <v>77</v>
      </c>
      <c r="G94">
        <f t="shared" si="4"/>
        <v>0.006540831168831168</v>
      </c>
      <c r="H94">
        <f t="shared" si="5"/>
        <v>24.702567686699336</v>
      </c>
      <c r="I94">
        <v>4.5750151240169386</v>
      </c>
      <c r="J94">
        <v>68.03868645973908</v>
      </c>
      <c r="K94">
        <f t="shared" si="6"/>
        <v>24.702567686699336</v>
      </c>
      <c r="M94">
        <v>1.48</v>
      </c>
    </row>
    <row r="95" spans="1:13" ht="12.75">
      <c r="A95" s="5">
        <v>2003</v>
      </c>
      <c r="B95" s="5" t="s">
        <v>39</v>
      </c>
      <c r="C95" s="5">
        <v>311</v>
      </c>
      <c r="D95" s="5">
        <v>0.448325</v>
      </c>
      <c r="E95" s="5">
        <v>0.115879</v>
      </c>
      <c r="F95" s="5">
        <v>77</v>
      </c>
      <c r="G95">
        <f t="shared" si="4"/>
        <v>0.005822402597402597</v>
      </c>
      <c r="H95">
        <f t="shared" si="5"/>
        <v>25.847097529693862</v>
      </c>
      <c r="I95">
        <v>4.159104658197217</v>
      </c>
      <c r="J95">
        <v>61.85335132703553</v>
      </c>
      <c r="K95">
        <f t="shared" si="6"/>
        <v>25.847097529693862</v>
      </c>
      <c r="M95">
        <v>1.48</v>
      </c>
    </row>
    <row r="96" spans="1:13" ht="12.75">
      <c r="A96" s="5">
        <v>2003</v>
      </c>
      <c r="B96" s="5" t="s">
        <v>39</v>
      </c>
      <c r="C96" s="5">
        <v>312</v>
      </c>
      <c r="D96" s="5">
        <v>0.40734</v>
      </c>
      <c r="E96" s="5">
        <v>0.108611</v>
      </c>
      <c r="F96" s="5">
        <v>77</v>
      </c>
      <c r="G96">
        <f t="shared" si="4"/>
        <v>0.00529012987012987</v>
      </c>
      <c r="H96">
        <f t="shared" si="5"/>
        <v>26.66347522953798</v>
      </c>
      <c r="I96">
        <v>3.9511494252873565</v>
      </c>
      <c r="J96">
        <v>58.760683760683754</v>
      </c>
      <c r="K96">
        <f t="shared" si="6"/>
        <v>26.66347522953798</v>
      </c>
      <c r="M96">
        <v>1.48</v>
      </c>
    </row>
    <row r="97" spans="1:13" ht="12.75">
      <c r="A97" s="5">
        <v>2003</v>
      </c>
      <c r="B97" s="5" t="s">
        <v>39</v>
      </c>
      <c r="C97" s="5">
        <v>313</v>
      </c>
      <c r="D97" s="5">
        <v>0.444198</v>
      </c>
      <c r="E97" s="5">
        <v>0.121985</v>
      </c>
      <c r="F97" s="5">
        <v>77</v>
      </c>
      <c r="G97">
        <f t="shared" si="4"/>
        <v>0.005768805194805195</v>
      </c>
      <c r="H97">
        <f t="shared" si="5"/>
        <v>27.461852597265185</v>
      </c>
      <c r="I97">
        <v>4.178009679370841</v>
      </c>
      <c r="J97">
        <v>62.134502923976605</v>
      </c>
      <c r="K97">
        <f t="shared" si="6"/>
        <v>27.461852597265185</v>
      </c>
      <c r="M97">
        <v>1.48</v>
      </c>
    </row>
    <row r="98" spans="1:13" ht="12.75">
      <c r="A98" s="5">
        <v>2003</v>
      </c>
      <c r="B98" s="5" t="s">
        <v>40</v>
      </c>
      <c r="C98" s="5">
        <v>107</v>
      </c>
      <c r="D98" s="5">
        <v>0.474836</v>
      </c>
      <c r="E98" s="5">
        <v>0.144877</v>
      </c>
      <c r="F98" s="5">
        <v>91</v>
      </c>
      <c r="G98">
        <f t="shared" si="4"/>
        <v>0.005217978021978022</v>
      </c>
      <c r="H98">
        <f t="shared" si="5"/>
        <v>30.510955361430053</v>
      </c>
      <c r="I98">
        <v>3.8944343617664847</v>
      </c>
      <c r="J98">
        <v>57.917228969860545</v>
      </c>
      <c r="K98">
        <f t="shared" si="6"/>
        <v>30.510955361430053</v>
      </c>
      <c r="M98">
        <v>1.25</v>
      </c>
    </row>
    <row r="99" spans="1:13" ht="12.75">
      <c r="A99" s="5">
        <v>2003</v>
      </c>
      <c r="B99" s="5" t="s">
        <v>40</v>
      </c>
      <c r="C99" s="5">
        <v>108</v>
      </c>
      <c r="D99" s="5">
        <v>0.485076</v>
      </c>
      <c r="E99" s="5">
        <v>0.14087</v>
      </c>
      <c r="F99" s="5">
        <v>91</v>
      </c>
      <c r="G99">
        <f t="shared" si="4"/>
        <v>0.005330505494505495</v>
      </c>
      <c r="H99">
        <f t="shared" si="5"/>
        <v>29.040810099860636</v>
      </c>
      <c r="I99">
        <v>4.404869933454325</v>
      </c>
      <c r="J99">
        <v>65.50832208726945</v>
      </c>
      <c r="K99">
        <f t="shared" si="6"/>
        <v>29.040810099860636</v>
      </c>
      <c r="M99">
        <v>1.25</v>
      </c>
    </row>
    <row r="100" spans="1:13" ht="12.75">
      <c r="A100" s="5">
        <v>2003</v>
      </c>
      <c r="B100" s="5" t="s">
        <v>40</v>
      </c>
      <c r="C100" s="5">
        <v>111</v>
      </c>
      <c r="D100" s="5">
        <v>0.479016</v>
      </c>
      <c r="E100" s="5">
        <v>0.136269</v>
      </c>
      <c r="F100" s="5">
        <v>91</v>
      </c>
      <c r="G100">
        <f t="shared" si="4"/>
        <v>0.005263912087912088</v>
      </c>
      <c r="H100">
        <f t="shared" si="5"/>
        <v>28.447692770178868</v>
      </c>
      <c r="I100">
        <v>4.2725347852389595</v>
      </c>
      <c r="J100">
        <v>63.54026090868196</v>
      </c>
      <c r="K100">
        <f t="shared" si="6"/>
        <v>28.447692770178868</v>
      </c>
      <c r="M100">
        <v>1.25</v>
      </c>
    </row>
    <row r="101" spans="1:13" ht="12.75">
      <c r="A101" s="5">
        <v>2003</v>
      </c>
      <c r="B101" s="5" t="s">
        <v>40</v>
      </c>
      <c r="C101" s="5">
        <v>112</v>
      </c>
      <c r="D101" s="5">
        <v>0.447591</v>
      </c>
      <c r="E101" s="5">
        <v>0.126005</v>
      </c>
      <c r="F101" s="5">
        <v>91</v>
      </c>
      <c r="G101">
        <f t="shared" si="4"/>
        <v>0.004918582417582418</v>
      </c>
      <c r="H101">
        <f t="shared" si="5"/>
        <v>28.15181717237389</v>
      </c>
      <c r="I101">
        <v>3.629764065335753</v>
      </c>
      <c r="J101">
        <v>53.98110661268556</v>
      </c>
      <c r="K101">
        <f t="shared" si="6"/>
        <v>28.15181717237389</v>
      </c>
      <c r="M101">
        <v>1.25</v>
      </c>
    </row>
    <row r="102" spans="1:13" ht="12.75">
      <c r="A102" s="5">
        <v>2003</v>
      </c>
      <c r="B102" s="5" t="s">
        <v>40</v>
      </c>
      <c r="C102" s="5">
        <v>113</v>
      </c>
      <c r="D102" s="5">
        <v>0.532603</v>
      </c>
      <c r="E102" s="5">
        <v>0.141219</v>
      </c>
      <c r="F102" s="5">
        <v>91</v>
      </c>
      <c r="G102">
        <f t="shared" si="4"/>
        <v>0.00585278021978022</v>
      </c>
      <c r="H102">
        <f t="shared" si="5"/>
        <v>26.514871301889027</v>
      </c>
      <c r="I102">
        <v>3.6675741076830004</v>
      </c>
      <c r="J102">
        <v>54.5434098065677</v>
      </c>
      <c r="K102">
        <f t="shared" si="6"/>
        <v>26.514871301889027</v>
      </c>
      <c r="M102">
        <v>1.25</v>
      </c>
    </row>
    <row r="103" spans="1:13" ht="12.75">
      <c r="A103" s="5">
        <v>2003</v>
      </c>
      <c r="B103" s="5" t="s">
        <v>40</v>
      </c>
      <c r="C103" s="5">
        <v>207</v>
      </c>
      <c r="D103" s="5">
        <v>0.415551</v>
      </c>
      <c r="E103" s="5">
        <v>0.123587</v>
      </c>
      <c r="F103" s="5">
        <v>91</v>
      </c>
      <c r="G103">
        <f t="shared" si="4"/>
        <v>0.0045664945054945056</v>
      </c>
      <c r="H103">
        <f t="shared" si="5"/>
        <v>29.74051319813934</v>
      </c>
      <c r="I103">
        <v>3.535238959467635</v>
      </c>
      <c r="J103">
        <v>52.575348627980205</v>
      </c>
      <c r="K103">
        <f t="shared" si="6"/>
        <v>29.74051319813934</v>
      </c>
      <c r="M103">
        <v>1.25</v>
      </c>
    </row>
    <row r="104" spans="1:13" ht="12.75">
      <c r="A104" s="5">
        <v>2003</v>
      </c>
      <c r="B104" s="5" t="s">
        <v>40</v>
      </c>
      <c r="C104" s="5">
        <v>208</v>
      </c>
      <c r="D104" s="5">
        <v>0.497585</v>
      </c>
      <c r="E104" s="5">
        <v>0.140129</v>
      </c>
      <c r="F104" s="5">
        <v>91</v>
      </c>
      <c r="G104">
        <f t="shared" si="4"/>
        <v>0.0054679670329670325</v>
      </c>
      <c r="H104">
        <f t="shared" si="5"/>
        <v>28.161821598319886</v>
      </c>
      <c r="I104">
        <v>4.215819721718089</v>
      </c>
      <c r="J104">
        <v>62.69680611785875</v>
      </c>
      <c r="K104">
        <f t="shared" si="6"/>
        <v>28.161821598319886</v>
      </c>
      <c r="M104">
        <v>1.25</v>
      </c>
    </row>
    <row r="105" spans="1:13" ht="12.75">
      <c r="A105" s="5">
        <v>2003</v>
      </c>
      <c r="B105" s="5" t="s">
        <v>40</v>
      </c>
      <c r="C105" s="5">
        <v>211</v>
      </c>
      <c r="D105" s="5">
        <v>0.440201</v>
      </c>
      <c r="E105" s="5">
        <v>0.129318</v>
      </c>
      <c r="F105" s="5">
        <v>91</v>
      </c>
      <c r="G105">
        <f t="shared" si="4"/>
        <v>0.004837373626373626</v>
      </c>
      <c r="H105">
        <f t="shared" si="5"/>
        <v>29.377034581929617</v>
      </c>
      <c r="I105">
        <v>3.648669086509377</v>
      </c>
      <c r="J105">
        <v>54.26225820962663</v>
      </c>
      <c r="K105">
        <f t="shared" si="6"/>
        <v>29.377034581929617</v>
      </c>
      <c r="M105">
        <v>1.25</v>
      </c>
    </row>
    <row r="106" spans="1:13" ht="12.75">
      <c r="A106" s="5">
        <v>2003</v>
      </c>
      <c r="B106" s="5" t="s">
        <v>40</v>
      </c>
      <c r="C106" s="5">
        <v>212</v>
      </c>
      <c r="D106" s="5">
        <v>0.457503</v>
      </c>
      <c r="E106" s="5">
        <v>0.133535</v>
      </c>
      <c r="F106" s="5">
        <v>91</v>
      </c>
      <c r="G106">
        <f t="shared" si="4"/>
        <v>0.0050275054945054945</v>
      </c>
      <c r="H106">
        <f t="shared" si="5"/>
        <v>29.18778674675357</v>
      </c>
      <c r="I106">
        <v>3.648669086509377</v>
      </c>
      <c r="J106">
        <v>54.26225820962663</v>
      </c>
      <c r="K106">
        <f t="shared" si="6"/>
        <v>29.18778674675357</v>
      </c>
      <c r="M106">
        <v>1.25</v>
      </c>
    </row>
    <row r="107" spans="1:13" ht="12.75">
      <c r="A107" s="5">
        <v>2003</v>
      </c>
      <c r="B107" s="5" t="s">
        <v>40</v>
      </c>
      <c r="C107" s="5">
        <v>213</v>
      </c>
      <c r="D107" s="5">
        <v>0.485098</v>
      </c>
      <c r="E107" s="5">
        <v>0.136382</v>
      </c>
      <c r="F107" s="5">
        <v>91</v>
      </c>
      <c r="G107">
        <f t="shared" si="4"/>
        <v>0.005330747252747252</v>
      </c>
      <c r="H107">
        <f t="shared" si="5"/>
        <v>28.114319168497914</v>
      </c>
      <c r="I107">
        <v>4.801875378100424</v>
      </c>
      <c r="J107">
        <v>71.41250562303193</v>
      </c>
      <c r="K107">
        <f t="shared" si="6"/>
        <v>28.114319168497914</v>
      </c>
      <c r="M107">
        <v>1.25</v>
      </c>
    </row>
    <row r="108" spans="1:13" ht="12.75">
      <c r="A108" s="5">
        <v>2003</v>
      </c>
      <c r="B108" s="5" t="s">
        <v>40</v>
      </c>
      <c r="C108" s="5">
        <v>307</v>
      </c>
      <c r="D108" s="5">
        <v>0.43182</v>
      </c>
      <c r="E108" s="5">
        <v>0.135626</v>
      </c>
      <c r="F108" s="5">
        <v>91</v>
      </c>
      <c r="G108">
        <f t="shared" si="4"/>
        <v>0.004745274725274725</v>
      </c>
      <c r="H108">
        <f t="shared" si="5"/>
        <v>31.407994071603913</v>
      </c>
      <c r="I108">
        <v>3.97005444646098</v>
      </c>
      <c r="J108">
        <v>59.04183535762483</v>
      </c>
      <c r="K108">
        <f t="shared" si="6"/>
        <v>31.407994071603913</v>
      </c>
      <c r="M108">
        <v>1.25</v>
      </c>
    </row>
    <row r="109" spans="1:13" ht="12.75">
      <c r="A109" s="5">
        <v>2003</v>
      </c>
      <c r="B109" s="5" t="s">
        <v>40</v>
      </c>
      <c r="C109" s="5">
        <v>308</v>
      </c>
      <c r="D109" s="5">
        <v>0.457177</v>
      </c>
      <c r="E109" s="5">
        <v>0.139829</v>
      </c>
      <c r="F109" s="5">
        <v>91</v>
      </c>
      <c r="G109">
        <f t="shared" si="4"/>
        <v>0.005023923076923077</v>
      </c>
      <c r="H109">
        <f t="shared" si="5"/>
        <v>30.585309409703466</v>
      </c>
      <c r="I109">
        <v>5.028735632183908</v>
      </c>
      <c r="J109">
        <v>74.78632478632478</v>
      </c>
      <c r="K109">
        <f t="shared" si="6"/>
        <v>30.585309409703466</v>
      </c>
      <c r="M109">
        <v>1.25</v>
      </c>
    </row>
    <row r="110" spans="1:13" ht="12.75">
      <c r="A110" s="5">
        <v>2003</v>
      </c>
      <c r="B110" s="5" t="s">
        <v>40</v>
      </c>
      <c r="C110" s="5">
        <v>311</v>
      </c>
      <c r="D110" s="5">
        <v>0.442955</v>
      </c>
      <c r="E110" s="5">
        <v>0.138199</v>
      </c>
      <c r="F110" s="5">
        <v>91</v>
      </c>
      <c r="G110">
        <f t="shared" si="4"/>
        <v>0.004867637362637362</v>
      </c>
      <c r="H110">
        <f t="shared" si="5"/>
        <v>31.199331760562583</v>
      </c>
      <c r="I110">
        <v>4.631730187537809</v>
      </c>
      <c r="J110">
        <v>68.8821412505623</v>
      </c>
      <c r="K110">
        <f t="shared" si="6"/>
        <v>31.199331760562583</v>
      </c>
      <c r="M110">
        <v>1.25</v>
      </c>
    </row>
    <row r="111" spans="1:13" ht="12.75">
      <c r="A111" s="5">
        <v>2003</v>
      </c>
      <c r="B111" s="5" t="s">
        <v>40</v>
      </c>
      <c r="C111" s="5">
        <v>312</v>
      </c>
      <c r="D111" s="5">
        <v>0.47739</v>
      </c>
      <c r="E111" s="5">
        <v>0.139317</v>
      </c>
      <c r="F111" s="5">
        <v>91</v>
      </c>
      <c r="G111">
        <f t="shared" si="4"/>
        <v>0.0052460439560439555</v>
      </c>
      <c r="H111">
        <f t="shared" si="5"/>
        <v>29.183057877207315</v>
      </c>
      <c r="I111">
        <v>4.045674531155475</v>
      </c>
      <c r="J111">
        <v>60.16644174538911</v>
      </c>
      <c r="K111">
        <f t="shared" si="6"/>
        <v>29.183057877207315</v>
      </c>
      <c r="M111">
        <v>1.25</v>
      </c>
    </row>
    <row r="112" spans="1:13" ht="12.75">
      <c r="A112" s="5">
        <v>2003</v>
      </c>
      <c r="B112" s="5" t="s">
        <v>40</v>
      </c>
      <c r="C112" s="5">
        <v>313</v>
      </c>
      <c r="D112" s="5">
        <v>0.535329</v>
      </c>
      <c r="E112" s="5">
        <v>0.157402</v>
      </c>
      <c r="F112" s="5">
        <v>91</v>
      </c>
      <c r="G112">
        <f t="shared" si="4"/>
        <v>0.005882736263736264</v>
      </c>
      <c r="H112">
        <f t="shared" si="5"/>
        <v>29.402853198687158</v>
      </c>
      <c r="I112">
        <v>4.5750151240169386</v>
      </c>
      <c r="J112">
        <v>68.03868645973908</v>
      </c>
      <c r="K112">
        <f t="shared" si="6"/>
        <v>29.402853198687158</v>
      </c>
      <c r="M112">
        <v>1.25</v>
      </c>
    </row>
    <row r="113" spans="1:13" ht="12.75">
      <c r="A113" s="5">
        <v>2003</v>
      </c>
      <c r="B113" s="5" t="s">
        <v>41</v>
      </c>
      <c r="C113" s="5">
        <v>107</v>
      </c>
      <c r="D113" s="5">
        <v>0.519287</v>
      </c>
      <c r="E113" s="5">
        <v>0.112667</v>
      </c>
      <c r="F113" s="5">
        <v>116</v>
      </c>
      <c r="G113">
        <f t="shared" si="4"/>
        <v>0.004476612068965518</v>
      </c>
      <c r="H113">
        <f t="shared" si="5"/>
        <v>21.696479981204998</v>
      </c>
      <c r="I113">
        <v>3.8755293405928612</v>
      </c>
      <c r="J113">
        <v>57.63607737291947</v>
      </c>
      <c r="K113">
        <f t="shared" si="6"/>
        <v>21.696479981204998</v>
      </c>
      <c r="M113">
        <v>1.24</v>
      </c>
    </row>
    <row r="114" spans="1:13" ht="12.75">
      <c r="A114" s="5">
        <v>2003</v>
      </c>
      <c r="B114" s="5" t="s">
        <v>41</v>
      </c>
      <c r="C114" s="5">
        <v>108</v>
      </c>
      <c r="D114" s="5">
        <v>0.689255</v>
      </c>
      <c r="E114" s="5">
        <v>0.09899</v>
      </c>
      <c r="F114" s="5">
        <v>116</v>
      </c>
      <c r="G114">
        <f t="shared" si="4"/>
        <v>0.005941853448275861</v>
      </c>
      <c r="H114">
        <f t="shared" si="5"/>
        <v>14.361883482890947</v>
      </c>
      <c r="I114">
        <v>4.7829703569268</v>
      </c>
      <c r="J114">
        <v>71.13135402609086</v>
      </c>
      <c r="K114">
        <f t="shared" si="6"/>
        <v>14.361883482890947</v>
      </c>
      <c r="M114">
        <v>1.24</v>
      </c>
    </row>
    <row r="115" spans="1:13" ht="12.75">
      <c r="A115" s="5">
        <v>2003</v>
      </c>
      <c r="B115" s="5" t="s">
        <v>41</v>
      </c>
      <c r="C115" s="5">
        <v>111</v>
      </c>
      <c r="D115" s="5">
        <v>0.681541</v>
      </c>
      <c r="E115" s="5">
        <v>0.112348</v>
      </c>
      <c r="F115" s="5">
        <v>116</v>
      </c>
      <c r="G115">
        <f t="shared" si="4"/>
        <v>0.005875353448275862</v>
      </c>
      <c r="H115">
        <f t="shared" si="5"/>
        <v>16.484408128050994</v>
      </c>
      <c r="I115">
        <v>4.68844525105868</v>
      </c>
      <c r="J115">
        <v>69.72559604138551</v>
      </c>
      <c r="K115">
        <f t="shared" si="6"/>
        <v>16.484408128050994</v>
      </c>
      <c r="M115">
        <v>1.24</v>
      </c>
    </row>
    <row r="116" spans="1:13" ht="12.75">
      <c r="A116" s="5">
        <v>2003</v>
      </c>
      <c r="B116" s="5" t="s">
        <v>41</v>
      </c>
      <c r="C116" s="5">
        <v>112</v>
      </c>
      <c r="D116" s="5">
        <v>0.644532</v>
      </c>
      <c r="E116" s="5">
        <v>0.078492</v>
      </c>
      <c r="F116" s="5">
        <v>116</v>
      </c>
      <c r="G116">
        <f t="shared" si="4"/>
        <v>0.005556310344827586</v>
      </c>
      <c r="H116">
        <f t="shared" si="5"/>
        <v>12.178138556347863</v>
      </c>
      <c r="I116">
        <v>4.2536297640653356</v>
      </c>
      <c r="J116">
        <v>63.259109311740886</v>
      </c>
      <c r="K116">
        <f t="shared" si="6"/>
        <v>12.178138556347863</v>
      </c>
      <c r="M116">
        <v>1.24</v>
      </c>
    </row>
    <row r="117" spans="1:13" ht="12.75">
      <c r="A117" s="5">
        <v>2003</v>
      </c>
      <c r="B117" s="5" t="s">
        <v>41</v>
      </c>
      <c r="C117" s="5">
        <v>113</v>
      </c>
      <c r="D117" s="5">
        <v>0.684186</v>
      </c>
      <c r="E117" s="5">
        <v>0.09096</v>
      </c>
      <c r="F117" s="5">
        <v>116</v>
      </c>
      <c r="G117">
        <f t="shared" si="4"/>
        <v>0.005898155172413793</v>
      </c>
      <c r="H117">
        <f t="shared" si="5"/>
        <v>13.294630407520764</v>
      </c>
      <c r="I117">
        <v>4.348154869933454</v>
      </c>
      <c r="J117">
        <v>64.66486729644625</v>
      </c>
      <c r="K117">
        <f t="shared" si="6"/>
        <v>13.294630407520764</v>
      </c>
      <c r="M117">
        <v>1.24</v>
      </c>
    </row>
    <row r="118" spans="1:13" ht="12.75">
      <c r="A118" s="5">
        <v>2003</v>
      </c>
      <c r="B118" s="5" t="s">
        <v>41</v>
      </c>
      <c r="C118" s="5">
        <v>207</v>
      </c>
      <c r="D118" s="5">
        <v>0.562386</v>
      </c>
      <c r="E118" s="5">
        <v>0.12213</v>
      </c>
      <c r="F118" s="5">
        <v>116</v>
      </c>
      <c r="G118">
        <f t="shared" si="4"/>
        <v>0.004848155172413793</v>
      </c>
      <c r="H118">
        <f t="shared" si="5"/>
        <v>21.716401190641303</v>
      </c>
      <c r="I118">
        <v>3.8755293405928612</v>
      </c>
      <c r="J118">
        <v>57.63607737291947</v>
      </c>
      <c r="K118">
        <f t="shared" si="6"/>
        <v>21.716401190641303</v>
      </c>
      <c r="M118">
        <v>1.24</v>
      </c>
    </row>
    <row r="119" spans="1:13" ht="12.75">
      <c r="A119" s="5">
        <v>2003</v>
      </c>
      <c r="B119" s="5" t="s">
        <v>41</v>
      </c>
      <c r="C119" s="5">
        <v>208</v>
      </c>
      <c r="D119" s="5">
        <v>0.669236</v>
      </c>
      <c r="E119" s="5">
        <v>0.111752</v>
      </c>
      <c r="F119" s="5">
        <v>116</v>
      </c>
      <c r="G119">
        <f t="shared" si="4"/>
        <v>0.005769275862068966</v>
      </c>
      <c r="H119">
        <f t="shared" si="5"/>
        <v>16.69844419606835</v>
      </c>
      <c r="I119">
        <v>4.518300060496068</v>
      </c>
      <c r="J119">
        <v>67.19523166891588</v>
      </c>
      <c r="K119">
        <f t="shared" si="6"/>
        <v>16.69844419606835</v>
      </c>
      <c r="M119">
        <v>1.24</v>
      </c>
    </row>
    <row r="120" spans="1:13" ht="12.75">
      <c r="A120" s="5">
        <v>2003</v>
      </c>
      <c r="B120" s="5" t="s">
        <v>41</v>
      </c>
      <c r="C120" s="5">
        <v>211</v>
      </c>
      <c r="D120" s="5">
        <v>0.563103</v>
      </c>
      <c r="E120" s="5">
        <v>0.107981</v>
      </c>
      <c r="F120" s="5">
        <v>116</v>
      </c>
      <c r="G120">
        <f t="shared" si="4"/>
        <v>0.004854336206896552</v>
      </c>
      <c r="H120">
        <f t="shared" si="5"/>
        <v>19.17606548002763</v>
      </c>
      <c r="I120">
        <v>4.064579552329098</v>
      </c>
      <c r="J120">
        <v>60.44759334233018</v>
      </c>
      <c r="K120">
        <f t="shared" si="6"/>
        <v>19.17606548002763</v>
      </c>
      <c r="M120">
        <v>1.24</v>
      </c>
    </row>
    <row r="121" spans="1:13" ht="12.75">
      <c r="A121" s="5">
        <v>2003</v>
      </c>
      <c r="B121" s="5" t="s">
        <v>41</v>
      </c>
      <c r="C121" s="5">
        <v>212</v>
      </c>
      <c r="D121" s="5">
        <v>0.598574</v>
      </c>
      <c r="E121" s="5">
        <v>0.09727</v>
      </c>
      <c r="F121" s="5">
        <v>116</v>
      </c>
      <c r="G121">
        <f t="shared" si="4"/>
        <v>0.005160120689655173</v>
      </c>
      <c r="H121">
        <f t="shared" si="5"/>
        <v>16.25028818491949</v>
      </c>
      <c r="I121">
        <v>4.537205081669691</v>
      </c>
      <c r="J121">
        <v>67.47638326585695</v>
      </c>
      <c r="K121">
        <f t="shared" si="6"/>
        <v>16.25028818491949</v>
      </c>
      <c r="M121">
        <v>1.24</v>
      </c>
    </row>
    <row r="122" spans="1:13" ht="12.75">
      <c r="A122" s="5">
        <v>2003</v>
      </c>
      <c r="B122" s="5" t="s">
        <v>41</v>
      </c>
      <c r="C122" s="5">
        <v>213</v>
      </c>
      <c r="D122" s="5">
        <v>0.646941</v>
      </c>
      <c r="E122" s="5">
        <v>0.08684</v>
      </c>
      <c r="F122" s="5">
        <v>116</v>
      </c>
      <c r="G122">
        <f t="shared" si="4"/>
        <v>0.005577077586206896</v>
      </c>
      <c r="H122">
        <f t="shared" si="5"/>
        <v>13.423171510230453</v>
      </c>
      <c r="I122">
        <v>3.81881427707199</v>
      </c>
      <c r="J122">
        <v>56.792622582096264</v>
      </c>
      <c r="K122">
        <f t="shared" si="6"/>
        <v>13.423171510230453</v>
      </c>
      <c r="M122">
        <v>1.24</v>
      </c>
    </row>
    <row r="123" spans="1:13" ht="12.75">
      <c r="A123" s="5">
        <v>2003</v>
      </c>
      <c r="B123" s="5" t="s">
        <v>41</v>
      </c>
      <c r="C123" s="5">
        <v>307</v>
      </c>
      <c r="D123" s="5">
        <v>0.536209</v>
      </c>
      <c r="E123" s="5">
        <v>0.115748</v>
      </c>
      <c r="F123" s="5">
        <v>116</v>
      </c>
      <c r="G123">
        <f t="shared" si="4"/>
        <v>0.0046224913793103456</v>
      </c>
      <c r="H123">
        <f t="shared" si="5"/>
        <v>21.586359050295687</v>
      </c>
      <c r="I123">
        <v>3.5919540229885056</v>
      </c>
      <c r="J123">
        <v>53.418803418803414</v>
      </c>
      <c r="K123">
        <f t="shared" si="6"/>
        <v>21.586359050295687</v>
      </c>
      <c r="M123">
        <v>1.24</v>
      </c>
    </row>
    <row r="124" spans="1:13" ht="12.75">
      <c r="A124" s="5">
        <v>2003</v>
      </c>
      <c r="B124" s="5" t="s">
        <v>41</v>
      </c>
      <c r="C124" s="5">
        <v>308</v>
      </c>
      <c r="D124" s="5">
        <v>0.611442</v>
      </c>
      <c r="E124" s="5">
        <v>0.083606</v>
      </c>
      <c r="F124" s="5">
        <v>116</v>
      </c>
      <c r="G124">
        <f t="shared" si="4"/>
        <v>0.005271051724137932</v>
      </c>
      <c r="H124">
        <f t="shared" si="5"/>
        <v>13.673578197114361</v>
      </c>
      <c r="I124">
        <v>4.518300060496068</v>
      </c>
      <c r="J124">
        <v>67.19523166891588</v>
      </c>
      <c r="K124">
        <f t="shared" si="6"/>
        <v>13.673578197114361</v>
      </c>
      <c r="M124">
        <v>1.24</v>
      </c>
    </row>
    <row r="125" spans="1:13" ht="12.75">
      <c r="A125" s="5">
        <v>2003</v>
      </c>
      <c r="B125" s="5" t="s">
        <v>41</v>
      </c>
      <c r="C125" s="5">
        <v>311</v>
      </c>
      <c r="D125" s="5">
        <v>0.521431</v>
      </c>
      <c r="E125" s="5">
        <v>0.099863</v>
      </c>
      <c r="F125" s="5">
        <v>116</v>
      </c>
      <c r="G125">
        <f t="shared" si="4"/>
        <v>0.004495094827586207</v>
      </c>
      <c r="H125">
        <f t="shared" si="5"/>
        <v>19.151719019390868</v>
      </c>
      <c r="I125">
        <v>3.4218088324258926</v>
      </c>
      <c r="J125">
        <v>50.88843904633378</v>
      </c>
      <c r="K125">
        <f t="shared" si="6"/>
        <v>19.151719019390868</v>
      </c>
      <c r="M125">
        <v>1.24</v>
      </c>
    </row>
    <row r="126" spans="1:13" ht="12.75">
      <c r="A126" s="5">
        <v>2003</v>
      </c>
      <c r="B126" s="5" t="s">
        <v>41</v>
      </c>
      <c r="C126" s="5">
        <v>312</v>
      </c>
      <c r="D126" s="5">
        <v>0.616103</v>
      </c>
      <c r="E126" s="5">
        <v>0.094434</v>
      </c>
      <c r="F126" s="5">
        <v>116</v>
      </c>
      <c r="G126">
        <f t="shared" si="4"/>
        <v>0.00531123275862069</v>
      </c>
      <c r="H126">
        <f t="shared" si="5"/>
        <v>15.32763190570408</v>
      </c>
      <c r="I126">
        <v>4.026769509981851</v>
      </c>
      <c r="J126">
        <v>59.88529014844804</v>
      </c>
      <c r="K126">
        <f t="shared" si="6"/>
        <v>15.32763190570408</v>
      </c>
      <c r="M126">
        <v>1.24</v>
      </c>
    </row>
    <row r="127" spans="1:13" ht="12.75">
      <c r="A127" s="5">
        <v>2003</v>
      </c>
      <c r="B127" s="5" t="s">
        <v>41</v>
      </c>
      <c r="C127" s="5">
        <v>313</v>
      </c>
      <c r="D127" s="5">
        <v>0.656462</v>
      </c>
      <c r="E127" s="5">
        <v>0.085469</v>
      </c>
      <c r="F127" s="5">
        <v>116</v>
      </c>
      <c r="G127">
        <f t="shared" si="4"/>
        <v>0.005659155172413793</v>
      </c>
      <c r="H127">
        <f t="shared" si="5"/>
        <v>13.01964165481018</v>
      </c>
      <c r="I127">
        <v>1.9661222020568663</v>
      </c>
      <c r="J127">
        <v>29.239766081871345</v>
      </c>
      <c r="K127">
        <f t="shared" si="6"/>
        <v>13.01964165481018</v>
      </c>
      <c r="M127">
        <v>1.24</v>
      </c>
    </row>
    <row r="128" spans="1:13" ht="12.75">
      <c r="A128" s="5">
        <v>2003</v>
      </c>
      <c r="B128" s="5" t="s">
        <v>42</v>
      </c>
      <c r="C128" s="5">
        <v>107</v>
      </c>
      <c r="D128" s="5">
        <v>0.396497</v>
      </c>
      <c r="E128" s="5">
        <v>0.117439</v>
      </c>
      <c r="F128" s="5">
        <v>115</v>
      </c>
      <c r="G128">
        <f t="shared" si="4"/>
        <v>0.0034478</v>
      </c>
      <c r="H128">
        <f t="shared" si="5"/>
        <v>29.61913961517994</v>
      </c>
      <c r="I128">
        <v>1.209921355111918</v>
      </c>
      <c r="J128">
        <v>17.99370220422852</v>
      </c>
      <c r="K128">
        <f t="shared" si="6"/>
        <v>29.61913961517994</v>
      </c>
      <c r="M128">
        <v>1.44</v>
      </c>
    </row>
    <row r="129" spans="1:13" ht="12.75">
      <c r="A129" s="5">
        <v>2003</v>
      </c>
      <c r="B129" s="5" t="s">
        <v>42</v>
      </c>
      <c r="C129" s="5">
        <v>108</v>
      </c>
      <c r="D129" s="5">
        <v>0.544943</v>
      </c>
      <c r="E129" s="5">
        <v>0.125017</v>
      </c>
      <c r="F129" s="5">
        <v>115</v>
      </c>
      <c r="G129">
        <f t="shared" si="4"/>
        <v>0.004738634782608695</v>
      </c>
      <c r="H129">
        <f t="shared" si="5"/>
        <v>22.941298447727558</v>
      </c>
      <c r="I129">
        <v>1.588021778584392</v>
      </c>
      <c r="J129">
        <v>23.616734143049932</v>
      </c>
      <c r="K129">
        <f t="shared" si="6"/>
        <v>22.941298447727558</v>
      </c>
      <c r="M129">
        <v>1.44</v>
      </c>
    </row>
    <row r="130" spans="1:13" ht="12.75">
      <c r="A130" s="5">
        <v>2003</v>
      </c>
      <c r="B130" s="5" t="s">
        <v>42</v>
      </c>
      <c r="C130" s="5">
        <v>111</v>
      </c>
      <c r="D130" s="5">
        <v>0.447001</v>
      </c>
      <c r="E130" s="5">
        <v>0.135962</v>
      </c>
      <c r="F130" s="5">
        <v>115</v>
      </c>
      <c r="G130">
        <f t="shared" si="4"/>
        <v>0.003886965217391304</v>
      </c>
      <c r="H130">
        <f t="shared" si="5"/>
        <v>30.41648676401171</v>
      </c>
      <c r="I130">
        <v>1.0397761645493042</v>
      </c>
      <c r="J130">
        <v>15.463337831758883</v>
      </c>
      <c r="K130">
        <f t="shared" si="6"/>
        <v>30.41648676401171</v>
      </c>
      <c r="M130">
        <v>1.44</v>
      </c>
    </row>
    <row r="131" spans="1:13" ht="12.75">
      <c r="A131" s="5">
        <v>2003</v>
      </c>
      <c r="B131" s="5" t="s">
        <v>42</v>
      </c>
      <c r="C131" s="5">
        <v>112</v>
      </c>
      <c r="D131" s="5">
        <v>0.427793</v>
      </c>
      <c r="E131" s="5">
        <v>0.124034</v>
      </c>
      <c r="F131" s="5">
        <v>115</v>
      </c>
      <c r="G131">
        <f t="shared" si="4"/>
        <v>0.0037199391304347826</v>
      </c>
      <c r="H131">
        <f t="shared" si="5"/>
        <v>28.99392930693116</v>
      </c>
      <c r="I131">
        <v>1.0964912280701753</v>
      </c>
      <c r="J131">
        <v>16.306792622582094</v>
      </c>
      <c r="K131">
        <f t="shared" si="6"/>
        <v>28.99392930693116</v>
      </c>
      <c r="M131">
        <v>1.44</v>
      </c>
    </row>
    <row r="132" spans="1:13" ht="12.75">
      <c r="A132" s="5">
        <v>2003</v>
      </c>
      <c r="B132" s="5" t="s">
        <v>42</v>
      </c>
      <c r="C132" s="5">
        <v>113</v>
      </c>
      <c r="D132" s="5">
        <v>0.513075</v>
      </c>
      <c r="E132" s="5">
        <v>0.153205</v>
      </c>
      <c r="F132" s="5">
        <v>115</v>
      </c>
      <c r="G132">
        <f t="shared" si="4"/>
        <v>0.004461521739130434</v>
      </c>
      <c r="H132">
        <f t="shared" si="5"/>
        <v>29.8601568971398</v>
      </c>
      <c r="I132">
        <v>1.2855414398064127</v>
      </c>
      <c r="J132">
        <v>19.1183085919928</v>
      </c>
      <c r="K132">
        <f t="shared" si="6"/>
        <v>29.8601568971398</v>
      </c>
      <c r="M132">
        <v>1.44</v>
      </c>
    </row>
    <row r="133" spans="1:13" ht="12.75">
      <c r="A133" s="5">
        <v>2003</v>
      </c>
      <c r="B133" s="5" t="s">
        <v>42</v>
      </c>
      <c r="C133" s="5">
        <v>207</v>
      </c>
      <c r="D133" s="5">
        <v>0.435277</v>
      </c>
      <c r="E133" s="5">
        <v>0.131527</v>
      </c>
      <c r="F133" s="5">
        <v>115</v>
      </c>
      <c r="G133">
        <f t="shared" si="4"/>
        <v>0.003785017391304348</v>
      </c>
      <c r="H133">
        <f t="shared" si="5"/>
        <v>30.216850419388113</v>
      </c>
      <c r="I133">
        <v>0.8129159104658197</v>
      </c>
      <c r="J133">
        <v>12.089518668466036</v>
      </c>
      <c r="K133">
        <f t="shared" si="6"/>
        <v>30.216850419388113</v>
      </c>
      <c r="M133">
        <v>1.44</v>
      </c>
    </row>
    <row r="134" spans="1:13" ht="12.75">
      <c r="A134" s="5">
        <v>2003</v>
      </c>
      <c r="B134" s="5" t="s">
        <v>42</v>
      </c>
      <c r="C134" s="5">
        <v>208</v>
      </c>
      <c r="D134" s="5">
        <v>0.547544</v>
      </c>
      <c r="E134" s="5">
        <v>0.140205</v>
      </c>
      <c r="F134" s="5">
        <v>115</v>
      </c>
      <c r="G134">
        <f t="shared" si="4"/>
        <v>0.004761252173913043</v>
      </c>
      <c r="H134">
        <f t="shared" si="5"/>
        <v>25.606161331326792</v>
      </c>
      <c r="I134">
        <v>1.4178765880217785</v>
      </c>
      <c r="J134">
        <v>21.086369770580294</v>
      </c>
      <c r="K134">
        <f t="shared" si="6"/>
        <v>25.606161331326792</v>
      </c>
      <c r="M134">
        <v>1.44</v>
      </c>
    </row>
    <row r="135" spans="1:13" ht="12.75">
      <c r="A135" s="5">
        <v>2003</v>
      </c>
      <c r="B135" s="5" t="s">
        <v>42</v>
      </c>
      <c r="C135" s="5">
        <v>211</v>
      </c>
      <c r="D135" s="5">
        <v>0.45755</v>
      </c>
      <c r="E135" s="5">
        <v>0.134396</v>
      </c>
      <c r="F135" s="5">
        <v>115</v>
      </c>
      <c r="G135">
        <f t="shared" si="4"/>
        <v>0.003978695652173913</v>
      </c>
      <c r="H135">
        <f t="shared" si="5"/>
        <v>29.372964703311112</v>
      </c>
      <c r="I135">
        <v>1.0208711433756805</v>
      </c>
      <c r="J135">
        <v>15.182186234817813</v>
      </c>
      <c r="K135">
        <f t="shared" si="6"/>
        <v>29.372964703311112</v>
      </c>
      <c r="M135">
        <v>1.44</v>
      </c>
    </row>
    <row r="136" spans="1:13" ht="12.75">
      <c r="A136" s="5">
        <v>2003</v>
      </c>
      <c r="B136" s="5" t="s">
        <v>42</v>
      </c>
      <c r="C136" s="5">
        <v>212</v>
      </c>
      <c r="D136" s="5">
        <v>0.450519</v>
      </c>
      <c r="E136" s="5">
        <v>0.138011</v>
      </c>
      <c r="F136" s="5">
        <v>115</v>
      </c>
      <c r="G136">
        <f t="shared" si="4"/>
        <v>0.00391755652173913</v>
      </c>
      <c r="H136">
        <f t="shared" si="5"/>
        <v>30.63378015133657</v>
      </c>
      <c r="I136">
        <v>1.0019661222020568</v>
      </c>
      <c r="J136">
        <v>14.901034637876743</v>
      </c>
      <c r="K136">
        <f t="shared" si="6"/>
        <v>30.63378015133657</v>
      </c>
      <c r="M136">
        <v>1.44</v>
      </c>
    </row>
    <row r="137" spans="1:13" ht="12.75">
      <c r="A137" s="5">
        <v>2003</v>
      </c>
      <c r="B137" s="5" t="s">
        <v>42</v>
      </c>
      <c r="C137" s="5">
        <v>213</v>
      </c>
      <c r="D137" s="5">
        <v>0.521215</v>
      </c>
      <c r="E137" s="5">
        <v>0.143319</v>
      </c>
      <c r="F137" s="5">
        <v>115</v>
      </c>
      <c r="G137">
        <f t="shared" si="4"/>
        <v>0.0045323043478260865</v>
      </c>
      <c r="H137">
        <f t="shared" si="5"/>
        <v>27.497098126492908</v>
      </c>
      <c r="I137">
        <v>1.266636418632789</v>
      </c>
      <c r="J137">
        <v>18.837156995051732</v>
      </c>
      <c r="K137">
        <f t="shared" si="6"/>
        <v>27.497098126492908</v>
      </c>
      <c r="M137">
        <v>1.44</v>
      </c>
    </row>
    <row r="138" spans="1:13" ht="12.75">
      <c r="A138" s="5">
        <v>2003</v>
      </c>
      <c r="B138" s="5" t="s">
        <v>42</v>
      </c>
      <c r="C138" s="5">
        <v>307</v>
      </c>
      <c r="D138" s="5">
        <v>0.515477</v>
      </c>
      <c r="E138" s="5">
        <v>0.125314</v>
      </c>
      <c r="F138" s="5">
        <v>115</v>
      </c>
      <c r="G138">
        <f t="shared" si="4"/>
        <v>0.004482408695652173</v>
      </c>
      <c r="H138">
        <f t="shared" si="5"/>
        <v>24.310299004611267</v>
      </c>
      <c r="I138">
        <v>1.209921355111918</v>
      </c>
      <c r="J138">
        <v>17.99370220422852</v>
      </c>
      <c r="K138">
        <f t="shared" si="6"/>
        <v>24.310299004611267</v>
      </c>
      <c r="M138">
        <v>1.44</v>
      </c>
    </row>
    <row r="139" spans="1:13" ht="12.75">
      <c r="A139" s="5">
        <v>2003</v>
      </c>
      <c r="B139" s="5" t="s">
        <v>42</v>
      </c>
      <c r="C139" s="5">
        <v>308</v>
      </c>
      <c r="D139" s="5">
        <v>0.581869</v>
      </c>
      <c r="E139" s="5">
        <v>0.133251</v>
      </c>
      <c r="F139" s="5">
        <v>115</v>
      </c>
      <c r="G139">
        <f t="shared" si="4"/>
        <v>0.0050597304347826085</v>
      </c>
      <c r="H139">
        <f t="shared" si="5"/>
        <v>22.900515408107324</v>
      </c>
      <c r="I139">
        <v>1.5502117362371446</v>
      </c>
      <c r="J139">
        <v>23.05443094916779</v>
      </c>
      <c r="K139">
        <f t="shared" si="6"/>
        <v>22.900515408107324</v>
      </c>
      <c r="M139">
        <v>1.44</v>
      </c>
    </row>
    <row r="140" spans="1:13" ht="12.75">
      <c r="A140" s="5">
        <v>2003</v>
      </c>
      <c r="B140" s="5" t="s">
        <v>42</v>
      </c>
      <c r="C140" s="5">
        <v>311</v>
      </c>
      <c r="D140" s="5">
        <v>0.478806</v>
      </c>
      <c r="E140" s="5">
        <v>0.118128</v>
      </c>
      <c r="F140" s="5">
        <v>115</v>
      </c>
      <c r="G140">
        <f t="shared" si="4"/>
        <v>0.004163530434782609</v>
      </c>
      <c r="H140">
        <f t="shared" si="5"/>
        <v>24.67137003295698</v>
      </c>
      <c r="I140">
        <v>1.4934966727162735</v>
      </c>
      <c r="J140">
        <v>22.21097615834458</v>
      </c>
      <c r="K140">
        <f t="shared" si="6"/>
        <v>24.67137003295698</v>
      </c>
      <c r="M140">
        <v>1.44</v>
      </c>
    </row>
    <row r="141" spans="1:13" ht="12.75">
      <c r="A141" s="5">
        <v>2003</v>
      </c>
      <c r="B141" s="5" t="s">
        <v>42</v>
      </c>
      <c r="C141" s="5">
        <v>312</v>
      </c>
      <c r="D141" s="5">
        <v>0.449637</v>
      </c>
      <c r="E141" s="5">
        <v>0.124972</v>
      </c>
      <c r="F141" s="5">
        <v>115</v>
      </c>
      <c r="G141">
        <f t="shared" si="4"/>
        <v>0.003909886956521739</v>
      </c>
      <c r="H141">
        <f t="shared" si="5"/>
        <v>27.793976029552724</v>
      </c>
      <c r="I141">
        <v>1.3800665456745311</v>
      </c>
      <c r="J141">
        <v>20.524066576698154</v>
      </c>
      <c r="K141">
        <f t="shared" si="6"/>
        <v>27.793976029552724</v>
      </c>
      <c r="M141">
        <v>1.44</v>
      </c>
    </row>
    <row r="142" spans="1:13" ht="12.75">
      <c r="A142" s="5">
        <v>2003</v>
      </c>
      <c r="B142" s="5" t="s">
        <v>42</v>
      </c>
      <c r="C142" s="5">
        <v>313</v>
      </c>
      <c r="D142" s="5">
        <v>0.572506</v>
      </c>
      <c r="E142" s="5">
        <v>0.138332</v>
      </c>
      <c r="F142" s="5">
        <v>115</v>
      </c>
      <c r="G142">
        <f t="shared" si="4"/>
        <v>0.004978313043478261</v>
      </c>
      <c r="H142">
        <f t="shared" si="5"/>
        <v>24.162541527949056</v>
      </c>
      <c r="I142">
        <v>1.4556866303690261</v>
      </c>
      <c r="J142">
        <v>21.64867296446244</v>
      </c>
      <c r="K142">
        <f t="shared" si="6"/>
        <v>24.162541527949056</v>
      </c>
      <c r="M142">
        <v>1.44</v>
      </c>
    </row>
    <row r="143" spans="1:13" ht="12.75">
      <c r="A143" s="5">
        <v>2003</v>
      </c>
      <c r="B143" s="5" t="s">
        <v>43</v>
      </c>
      <c r="C143" s="5">
        <v>107</v>
      </c>
      <c r="D143" s="5">
        <v>0.387577</v>
      </c>
      <c r="E143" s="5">
        <v>0.10727</v>
      </c>
      <c r="F143" s="5">
        <v>59</v>
      </c>
      <c r="G143">
        <f t="shared" si="4"/>
        <v>0.006569101694915255</v>
      </c>
      <c r="H143">
        <f t="shared" si="5"/>
        <v>27.67708094133553</v>
      </c>
      <c r="I143">
        <v>3.176043557168784</v>
      </c>
      <c r="J143">
        <v>47.233468286099864</v>
      </c>
      <c r="K143">
        <f t="shared" si="6"/>
        <v>27.67708094133553</v>
      </c>
      <c r="M143">
        <v>1.34</v>
      </c>
    </row>
    <row r="144" spans="1:13" ht="12.75">
      <c r="A144" s="5">
        <v>2003</v>
      </c>
      <c r="B144" s="5" t="s">
        <v>43</v>
      </c>
      <c r="C144" s="5">
        <v>108</v>
      </c>
      <c r="D144" s="5">
        <v>0.515383</v>
      </c>
      <c r="E144" s="5">
        <v>0.128292</v>
      </c>
      <c r="F144" s="5">
        <v>59</v>
      </c>
      <c r="G144">
        <f t="shared" si="4"/>
        <v>0.008735305084745763</v>
      </c>
      <c r="H144">
        <f t="shared" si="5"/>
        <v>24.892555633383324</v>
      </c>
      <c r="I144">
        <v>3.30837870538415</v>
      </c>
      <c r="J144">
        <v>49.201529464687354</v>
      </c>
      <c r="K144">
        <f t="shared" si="6"/>
        <v>24.892555633383324</v>
      </c>
      <c r="M144">
        <v>1.34</v>
      </c>
    </row>
    <row r="145" spans="1:13" ht="12.75">
      <c r="A145" s="5">
        <v>2003</v>
      </c>
      <c r="B145" s="5" t="s">
        <v>43</v>
      </c>
      <c r="C145" s="5">
        <v>111</v>
      </c>
      <c r="D145" s="5">
        <v>0.530675</v>
      </c>
      <c r="E145" s="5">
        <v>0.124756</v>
      </c>
      <c r="F145" s="5">
        <v>59</v>
      </c>
      <c r="G145">
        <f t="shared" si="4"/>
        <v>0.008994491525423729</v>
      </c>
      <c r="H145">
        <f t="shared" si="5"/>
        <v>23.50892730955858</v>
      </c>
      <c r="I145">
        <v>2.873563218390805</v>
      </c>
      <c r="J145">
        <v>42.73504273504273</v>
      </c>
      <c r="K145">
        <f t="shared" si="6"/>
        <v>23.50892730955858</v>
      </c>
      <c r="M145">
        <v>1.34</v>
      </c>
    </row>
    <row r="146" spans="1:13" ht="12.75">
      <c r="A146" s="5">
        <v>2003</v>
      </c>
      <c r="B146" s="5" t="s">
        <v>43</v>
      </c>
      <c r="C146" s="5">
        <v>112</v>
      </c>
      <c r="D146" s="5">
        <v>0.469807</v>
      </c>
      <c r="E146" s="5">
        <v>0.10789</v>
      </c>
      <c r="F146" s="5">
        <v>59</v>
      </c>
      <c r="G146">
        <f t="shared" si="4"/>
        <v>0.007962830508474576</v>
      </c>
      <c r="H146">
        <f t="shared" si="5"/>
        <v>22.964749354522176</v>
      </c>
      <c r="I146">
        <v>2.7979431336963096</v>
      </c>
      <c r="J146">
        <v>41.61043634727845</v>
      </c>
      <c r="K146">
        <f t="shared" si="6"/>
        <v>22.964749354522176</v>
      </c>
      <c r="M146">
        <v>1.34</v>
      </c>
    </row>
    <row r="147" spans="1:13" ht="12.75">
      <c r="A147" s="5">
        <v>2003</v>
      </c>
      <c r="B147" s="5" t="s">
        <v>43</v>
      </c>
      <c r="C147" s="5">
        <v>113</v>
      </c>
      <c r="D147" s="5">
        <v>0.485503</v>
      </c>
      <c r="E147" s="5">
        <v>0.117657</v>
      </c>
      <c r="F147" s="5">
        <v>59</v>
      </c>
      <c r="G147">
        <f t="shared" si="4"/>
        <v>0.008228864406779661</v>
      </c>
      <c r="H147">
        <f t="shared" si="5"/>
        <v>24.23404180818656</v>
      </c>
      <c r="I147">
        <v>2.8924682395644283</v>
      </c>
      <c r="J147">
        <v>43.016194331983804</v>
      </c>
      <c r="K147">
        <f t="shared" si="6"/>
        <v>24.23404180818656</v>
      </c>
      <c r="M147">
        <v>1.34</v>
      </c>
    </row>
    <row r="148" spans="1:13" ht="12.75">
      <c r="A148" s="5">
        <v>2003</v>
      </c>
      <c r="B148" s="5" t="s">
        <v>43</v>
      </c>
      <c r="C148" s="5">
        <v>207</v>
      </c>
      <c r="D148" s="5">
        <v>0.342282</v>
      </c>
      <c r="E148" s="5">
        <v>0.098295</v>
      </c>
      <c r="F148" s="5">
        <v>59</v>
      </c>
      <c r="G148">
        <f t="shared" si="4"/>
        <v>0.005801389830508474</v>
      </c>
      <c r="H148">
        <f t="shared" si="5"/>
        <v>28.717548687923994</v>
      </c>
      <c r="I148">
        <v>2.7601330913490623</v>
      </c>
      <c r="J148">
        <v>41.04813315339631</v>
      </c>
      <c r="K148">
        <f t="shared" si="6"/>
        <v>28.717548687923994</v>
      </c>
      <c r="M148">
        <v>1.34</v>
      </c>
    </row>
    <row r="149" spans="1:13" ht="12.75">
      <c r="A149" s="5">
        <v>2003</v>
      </c>
      <c r="B149" s="5" t="s">
        <v>43</v>
      </c>
      <c r="C149" s="5">
        <v>208</v>
      </c>
      <c r="D149" s="5">
        <v>0.601945</v>
      </c>
      <c r="E149" s="5">
        <v>0.141621</v>
      </c>
      <c r="F149" s="5">
        <v>59</v>
      </c>
      <c r="G149">
        <f t="shared" si="4"/>
        <v>0.010202457627118643</v>
      </c>
      <c r="H149">
        <f t="shared" si="5"/>
        <v>23.52723255446926</v>
      </c>
      <c r="I149">
        <v>2.835753176043557</v>
      </c>
      <c r="J149">
        <v>42.17273954116059</v>
      </c>
      <c r="K149">
        <f t="shared" si="6"/>
        <v>23.52723255446926</v>
      </c>
      <c r="M149">
        <v>1.34</v>
      </c>
    </row>
    <row r="150" spans="1:13" ht="12.75">
      <c r="A150" s="5">
        <v>2003</v>
      </c>
      <c r="B150" s="5" t="s">
        <v>43</v>
      </c>
      <c r="C150" s="5">
        <v>211</v>
      </c>
      <c r="D150" s="5">
        <v>0.464568</v>
      </c>
      <c r="E150" s="5">
        <v>0.140477</v>
      </c>
      <c r="F150" s="5">
        <v>59</v>
      </c>
      <c r="G150">
        <f t="shared" si="4"/>
        <v>0.007874033898305084</v>
      </c>
      <c r="H150">
        <f t="shared" si="5"/>
        <v>30.238199789912347</v>
      </c>
      <c r="I150">
        <v>3.3839987900786452</v>
      </c>
      <c r="J150">
        <v>50.32613585245164</v>
      </c>
      <c r="K150">
        <f t="shared" si="6"/>
        <v>30.238199789912347</v>
      </c>
      <c r="M150">
        <v>1.34</v>
      </c>
    </row>
    <row r="151" spans="1:13" ht="12.75">
      <c r="A151" s="5">
        <v>2003</v>
      </c>
      <c r="B151" s="5" t="s">
        <v>43</v>
      </c>
      <c r="C151" s="5">
        <v>212</v>
      </c>
      <c r="D151" s="5">
        <v>0.526197</v>
      </c>
      <c r="E151" s="5">
        <v>0.158028</v>
      </c>
      <c r="F151" s="5">
        <v>59</v>
      </c>
      <c r="G151">
        <f t="shared" si="4"/>
        <v>0.008918593220338984</v>
      </c>
      <c r="H151">
        <f t="shared" si="5"/>
        <v>30.032098244573803</v>
      </c>
      <c r="I151">
        <v>2.873563218390805</v>
      </c>
      <c r="J151">
        <v>42.73504273504273</v>
      </c>
      <c r="K151">
        <f t="shared" si="6"/>
        <v>30.032098244573803</v>
      </c>
      <c r="M151">
        <v>1.34</v>
      </c>
    </row>
    <row r="152" spans="1:13" ht="12.75">
      <c r="A152" s="5">
        <v>2003</v>
      </c>
      <c r="B152" s="5" t="s">
        <v>43</v>
      </c>
      <c r="C152" s="5">
        <v>213</v>
      </c>
      <c r="D152" s="5">
        <v>0.606159</v>
      </c>
      <c r="E152" s="5">
        <v>0.149288</v>
      </c>
      <c r="F152" s="5">
        <v>59</v>
      </c>
      <c r="G152">
        <f t="shared" si="4"/>
        <v>0.010273881355932204</v>
      </c>
      <c r="H152">
        <f t="shared" si="5"/>
        <v>24.628521559524813</v>
      </c>
      <c r="I152">
        <v>2.873563218390805</v>
      </c>
      <c r="J152">
        <v>42.73504273504273</v>
      </c>
      <c r="K152">
        <f t="shared" si="6"/>
        <v>24.628521559524813</v>
      </c>
      <c r="M152">
        <v>1.34</v>
      </c>
    </row>
    <row r="153" spans="1:13" ht="12.75">
      <c r="A153" s="5">
        <v>2003</v>
      </c>
      <c r="B153" s="5" t="s">
        <v>43</v>
      </c>
      <c r="C153" s="5">
        <v>307</v>
      </c>
      <c r="D153" s="5">
        <v>0.433437</v>
      </c>
      <c r="E153" s="5">
        <v>0.127843</v>
      </c>
      <c r="F153" s="5">
        <v>59</v>
      </c>
      <c r="G153">
        <f t="shared" si="4"/>
        <v>0.0073463898305084745</v>
      </c>
      <c r="H153">
        <f t="shared" si="5"/>
        <v>29.495174615918806</v>
      </c>
      <c r="I153">
        <v>3.440713853599516</v>
      </c>
      <c r="J153">
        <v>51.16959064327485</v>
      </c>
      <c r="K153">
        <f t="shared" si="6"/>
        <v>29.495174615918806</v>
      </c>
      <c r="M153">
        <v>1.34</v>
      </c>
    </row>
    <row r="154" spans="1:13" ht="12.75">
      <c r="A154" s="5">
        <v>2003</v>
      </c>
      <c r="B154" s="5" t="s">
        <v>43</v>
      </c>
      <c r="C154" s="5">
        <v>308</v>
      </c>
      <c r="D154" s="5">
        <v>0.557015</v>
      </c>
      <c r="E154" s="5">
        <v>0.136849</v>
      </c>
      <c r="F154" s="5">
        <v>59</v>
      </c>
      <c r="G154">
        <f t="shared" si="4"/>
        <v>0.009440932203389832</v>
      </c>
      <c r="H154">
        <f t="shared" si="5"/>
        <v>24.568279130723585</v>
      </c>
      <c r="I154">
        <v>3.2705686630369026</v>
      </c>
      <c r="J154">
        <v>48.63922627080522</v>
      </c>
      <c r="K154">
        <f t="shared" si="6"/>
        <v>24.568279130723585</v>
      </c>
      <c r="M154">
        <v>1.34</v>
      </c>
    </row>
    <row r="155" spans="1:13" ht="12.75">
      <c r="A155" s="5">
        <v>2003</v>
      </c>
      <c r="B155" s="5" t="s">
        <v>43</v>
      </c>
      <c r="C155" s="5">
        <v>311</v>
      </c>
      <c r="D155" s="5">
        <v>0.452211</v>
      </c>
      <c r="E155" s="5">
        <v>0.131135</v>
      </c>
      <c r="F155" s="5">
        <v>59</v>
      </c>
      <c r="G155">
        <f t="shared" si="4"/>
        <v>0.007664593220338982</v>
      </c>
      <c r="H155">
        <f t="shared" si="5"/>
        <v>28.998631169962696</v>
      </c>
      <c r="I155">
        <v>3.176043557168784</v>
      </c>
      <c r="J155">
        <v>47.233468286099864</v>
      </c>
      <c r="K155">
        <f t="shared" si="6"/>
        <v>28.998631169962696</v>
      </c>
      <c r="M155">
        <v>1.34</v>
      </c>
    </row>
    <row r="156" spans="1:13" ht="12.75">
      <c r="A156" s="5">
        <v>2003</v>
      </c>
      <c r="B156" s="5" t="s">
        <v>43</v>
      </c>
      <c r="C156" s="5">
        <v>312</v>
      </c>
      <c r="D156" s="5">
        <v>0.46509</v>
      </c>
      <c r="E156" s="5">
        <v>0.127785</v>
      </c>
      <c r="F156" s="5">
        <v>59</v>
      </c>
      <c r="G156">
        <f t="shared" si="4"/>
        <v>0.007882881355932203</v>
      </c>
      <c r="H156">
        <f t="shared" si="5"/>
        <v>27.475327355995617</v>
      </c>
      <c r="I156">
        <v>3.0248033877797944</v>
      </c>
      <c r="J156">
        <v>44.984255510571295</v>
      </c>
      <c r="K156">
        <f t="shared" si="6"/>
        <v>27.475327355995617</v>
      </c>
      <c r="M156">
        <v>1.34</v>
      </c>
    </row>
    <row r="157" spans="1:13" ht="12.75">
      <c r="A157" s="5">
        <v>2003</v>
      </c>
      <c r="B157" s="5" t="s">
        <v>43</v>
      </c>
      <c r="C157" s="5">
        <v>313</v>
      </c>
      <c r="D157" s="5">
        <v>0.524271</v>
      </c>
      <c r="E157" s="5">
        <v>0.134191</v>
      </c>
      <c r="F157" s="5">
        <v>59</v>
      </c>
      <c r="G157">
        <f t="shared" si="4"/>
        <v>0.008885949152542373</v>
      </c>
      <c r="H157">
        <f t="shared" si="5"/>
        <v>25.595731978308926</v>
      </c>
      <c r="I157">
        <v>3.1382335148215366</v>
      </c>
      <c r="J157">
        <v>46.67116509221772</v>
      </c>
      <c r="K157">
        <f t="shared" si="6"/>
        <v>25.595731978308926</v>
      </c>
      <c r="M157">
        <v>1.34</v>
      </c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8"/>
  <sheetViews>
    <sheetView workbookViewId="0" topLeftCell="G1">
      <selection activeCell="M42" sqref="M42"/>
    </sheetView>
  </sheetViews>
  <sheetFormatPr defaultColWidth="9.140625" defaultRowHeight="12.75"/>
  <sheetData>
    <row r="5" spans="1:11" ht="12.75">
      <c r="A5" t="s">
        <v>16</v>
      </c>
      <c r="B5" t="s">
        <v>3</v>
      </c>
      <c r="C5" t="s">
        <v>4</v>
      </c>
      <c r="D5" t="s">
        <v>5</v>
      </c>
      <c r="E5" t="s">
        <v>6</v>
      </c>
      <c r="F5" t="s">
        <v>14</v>
      </c>
      <c r="G5" t="s">
        <v>9</v>
      </c>
      <c r="H5" t="s">
        <v>26</v>
      </c>
      <c r="I5" t="s">
        <v>15</v>
      </c>
      <c r="J5" t="s">
        <v>25</v>
      </c>
      <c r="K5" t="s">
        <v>10</v>
      </c>
    </row>
    <row r="6" spans="1:11" ht="12.75">
      <c r="A6">
        <v>2000</v>
      </c>
      <c r="B6" t="s">
        <v>20</v>
      </c>
      <c r="C6">
        <v>412</v>
      </c>
      <c r="D6">
        <v>0.88669</v>
      </c>
      <c r="E6">
        <v>0.00318</v>
      </c>
      <c r="F6">
        <v>127</v>
      </c>
      <c r="G6">
        <v>0.006981811023622047</v>
      </c>
      <c r="H6">
        <v>3.5530834255991537</v>
      </c>
      <c r="I6">
        <v>0.35863717872086076</v>
      </c>
      <c r="J6">
        <v>1.5861625000000001</v>
      </c>
      <c r="K6">
        <v>23.603608630952383</v>
      </c>
    </row>
    <row r="7" spans="1:11" ht="12.75">
      <c r="A7">
        <v>2000</v>
      </c>
      <c r="B7" t="s">
        <v>18</v>
      </c>
      <c r="C7">
        <v>304</v>
      </c>
      <c r="D7">
        <v>0.87963</v>
      </c>
      <c r="E7">
        <v>0.00337</v>
      </c>
      <c r="F7">
        <v>114</v>
      </c>
      <c r="G7">
        <v>0.007716052631578947</v>
      </c>
      <c r="H7">
        <v>4.347113087756944</v>
      </c>
      <c r="I7">
        <v>0.3831156281618408</v>
      </c>
      <c r="J7">
        <v>3.532574</v>
      </c>
      <c r="K7">
        <v>52.56806547619047</v>
      </c>
    </row>
    <row r="8" spans="1:11" ht="12.75">
      <c r="A8">
        <v>2000</v>
      </c>
      <c r="B8" t="s">
        <v>22</v>
      </c>
      <c r="C8">
        <v>209</v>
      </c>
      <c r="D8">
        <v>0.89665</v>
      </c>
      <c r="E8">
        <v>0.003548</v>
      </c>
      <c r="F8">
        <v>119</v>
      </c>
      <c r="G8">
        <v>0.0075348739495798315</v>
      </c>
      <c r="H8">
        <v>4.136053957135343</v>
      </c>
      <c r="I8">
        <v>0.39569508726928004</v>
      </c>
      <c r="J8">
        <v>2.959853</v>
      </c>
      <c r="K8">
        <v>44.045431547619046</v>
      </c>
    </row>
    <row r="9" spans="1:11" ht="12.75">
      <c r="A9">
        <v>2000</v>
      </c>
      <c r="B9" t="s">
        <v>22</v>
      </c>
      <c r="C9">
        <v>108</v>
      </c>
      <c r="D9">
        <v>0.89254</v>
      </c>
      <c r="E9">
        <v>0.00412</v>
      </c>
      <c r="F9">
        <v>119</v>
      </c>
      <c r="G9">
        <v>0.007500336134453781</v>
      </c>
      <c r="H9">
        <v>4.096998551588753</v>
      </c>
      <c r="I9">
        <v>0.4616039617272055</v>
      </c>
      <c r="J9">
        <v>3.532574</v>
      </c>
      <c r="K9">
        <v>52.56806547619047</v>
      </c>
    </row>
    <row r="10" spans="1:11" ht="12.75">
      <c r="A10">
        <v>2000</v>
      </c>
      <c r="B10" t="s">
        <v>20</v>
      </c>
      <c r="C10">
        <v>212</v>
      </c>
      <c r="D10">
        <v>0.87607</v>
      </c>
      <c r="E10">
        <v>0.00477</v>
      </c>
      <c r="F10">
        <v>127</v>
      </c>
      <c r="G10">
        <v>0.006898188976377953</v>
      </c>
      <c r="H10">
        <v>3.47239591359878</v>
      </c>
      <c r="I10">
        <v>0.5444770395059756</v>
      </c>
      <c r="J10">
        <v>1.7996560000000004</v>
      </c>
      <c r="K10">
        <v>26.78059523809524</v>
      </c>
    </row>
    <row r="11" spans="1:11" ht="12.75">
      <c r="A11">
        <v>2000</v>
      </c>
      <c r="B11" t="s">
        <v>20</v>
      </c>
      <c r="C11">
        <v>208</v>
      </c>
      <c r="D11">
        <v>0.87025</v>
      </c>
      <c r="E11">
        <v>0.00474</v>
      </c>
      <c r="F11">
        <v>127</v>
      </c>
      <c r="G11">
        <v>0.006852362204724409</v>
      </c>
      <c r="H11">
        <v>3.4289572511206883</v>
      </c>
      <c r="I11">
        <v>0.5446710715311692</v>
      </c>
      <c r="J11">
        <v>3.2157954999999996</v>
      </c>
      <c r="K11">
        <v>47.85409970238094</v>
      </c>
    </row>
    <row r="12" spans="1:11" ht="12.75">
      <c r="A12">
        <v>2001</v>
      </c>
      <c r="B12" t="s">
        <v>20</v>
      </c>
      <c r="C12">
        <v>412</v>
      </c>
      <c r="D12">
        <v>0.84957</v>
      </c>
      <c r="E12">
        <v>0.00471</v>
      </c>
      <c r="F12">
        <v>115</v>
      </c>
      <c r="G12">
        <v>0.007387565217391305</v>
      </c>
      <c r="H12">
        <v>3.972026723447586</v>
      </c>
      <c r="I12">
        <v>0.5543981072777993</v>
      </c>
      <c r="J12">
        <v>2.3622868500000003</v>
      </c>
      <c r="K12">
        <v>35.153078125</v>
      </c>
    </row>
    <row r="13" spans="1:11" ht="12.75">
      <c r="A13">
        <v>2000</v>
      </c>
      <c r="B13" t="s">
        <v>21</v>
      </c>
      <c r="C13">
        <v>207</v>
      </c>
      <c r="D13">
        <v>0.88575</v>
      </c>
      <c r="E13">
        <v>0.005046</v>
      </c>
      <c r="F13">
        <v>109</v>
      </c>
      <c r="G13">
        <v>0.008126146788990827</v>
      </c>
      <c r="H13">
        <v>4.865477358722723</v>
      </c>
      <c r="I13">
        <v>0.5696867061812024</v>
      </c>
      <c r="J13">
        <v>2.6418259999999996</v>
      </c>
      <c r="K13">
        <v>39.31288690476189</v>
      </c>
    </row>
    <row r="14" spans="1:11" ht="12.75">
      <c r="A14">
        <v>2000</v>
      </c>
      <c r="B14" t="s">
        <v>18</v>
      </c>
      <c r="C14">
        <v>204</v>
      </c>
      <c r="D14">
        <v>0.87482</v>
      </c>
      <c r="E14">
        <v>0.00515</v>
      </c>
      <c r="F14">
        <v>114</v>
      </c>
      <c r="G14">
        <v>0.0076738596491228075</v>
      </c>
      <c r="H14">
        <v>4.297019120496593</v>
      </c>
      <c r="I14">
        <v>0.5886925310349557</v>
      </c>
      <c r="J14">
        <v>3.532574</v>
      </c>
      <c r="K14">
        <v>52.56806547619047</v>
      </c>
    </row>
    <row r="15" spans="1:11" ht="12.75">
      <c r="A15">
        <v>2001</v>
      </c>
      <c r="B15" t="s">
        <v>20</v>
      </c>
      <c r="C15">
        <v>408</v>
      </c>
      <c r="D15">
        <v>0.85084</v>
      </c>
      <c r="E15">
        <v>0.00553</v>
      </c>
      <c r="F15">
        <v>115</v>
      </c>
      <c r="G15">
        <v>0.007398608695652174</v>
      </c>
      <c r="H15">
        <v>3.984094732175488</v>
      </c>
      <c r="I15">
        <v>0.6499459357811105</v>
      </c>
      <c r="J15">
        <v>3.93714475</v>
      </c>
      <c r="K15">
        <v>58.58846354166666</v>
      </c>
    </row>
    <row r="16" spans="1:11" ht="12.75">
      <c r="A16">
        <v>2000</v>
      </c>
      <c r="B16" t="s">
        <v>21</v>
      </c>
      <c r="C16">
        <v>206</v>
      </c>
      <c r="D16">
        <v>0.88263</v>
      </c>
      <c r="E16">
        <v>0.006245</v>
      </c>
      <c r="F16">
        <v>109</v>
      </c>
      <c r="G16">
        <v>0.008097522935779818</v>
      </c>
      <c r="H16">
        <v>4.82737025804023</v>
      </c>
      <c r="I16">
        <v>0.7075444976943905</v>
      </c>
      <c r="J16">
        <v>3.5536849999999998</v>
      </c>
      <c r="K16">
        <v>52.882217261904756</v>
      </c>
    </row>
    <row r="17" spans="1:11" ht="12.75">
      <c r="A17">
        <v>2000</v>
      </c>
      <c r="B17" t="s">
        <v>20</v>
      </c>
      <c r="C17">
        <v>411</v>
      </c>
      <c r="D17">
        <v>0.89682</v>
      </c>
      <c r="E17">
        <v>0.00643</v>
      </c>
      <c r="F17">
        <v>127</v>
      </c>
      <c r="G17">
        <v>0.007061574803149606</v>
      </c>
      <c r="H17">
        <v>3.6317946038107007</v>
      </c>
      <c r="I17">
        <v>0.7169777658839009</v>
      </c>
      <c r="J17">
        <v>2.8148</v>
      </c>
      <c r="K17">
        <v>41.886904761904766</v>
      </c>
    </row>
    <row r="18" spans="1:11" ht="12.75">
      <c r="A18">
        <v>2001</v>
      </c>
      <c r="B18" t="s">
        <v>20</v>
      </c>
      <c r="C18">
        <v>411</v>
      </c>
      <c r="D18">
        <v>0.83951</v>
      </c>
      <c r="E18">
        <v>0.00618</v>
      </c>
      <c r="F18">
        <v>115</v>
      </c>
      <c r="G18">
        <v>0.007300086956521739</v>
      </c>
      <c r="H18">
        <v>3.877715516618908</v>
      </c>
      <c r="I18">
        <v>0.7361437028742956</v>
      </c>
      <c r="J18">
        <v>2.9247361</v>
      </c>
      <c r="K18">
        <v>43.52285863095238</v>
      </c>
    </row>
    <row r="19" spans="1:11" ht="12.75">
      <c r="A19">
        <v>2000</v>
      </c>
      <c r="B19" t="s">
        <v>21</v>
      </c>
      <c r="C19">
        <v>307</v>
      </c>
      <c r="D19">
        <v>0.88764</v>
      </c>
      <c r="E19">
        <v>0.006584</v>
      </c>
      <c r="F19">
        <v>109</v>
      </c>
      <c r="G19">
        <v>0.008143486238532109</v>
      </c>
      <c r="H19">
        <v>4.888707622238534</v>
      </c>
      <c r="I19">
        <v>0.7417421477175432</v>
      </c>
      <c r="J19">
        <v>4.252618</v>
      </c>
      <c r="K19">
        <v>63.28300595238095</v>
      </c>
    </row>
    <row r="20" spans="1:11" ht="12.75">
      <c r="A20">
        <v>2000</v>
      </c>
      <c r="B20" t="s">
        <v>22</v>
      </c>
      <c r="C20">
        <v>107</v>
      </c>
      <c r="D20">
        <v>0.89431</v>
      </c>
      <c r="E20">
        <v>0.00665</v>
      </c>
      <c r="F20">
        <v>119</v>
      </c>
      <c r="G20">
        <v>0.007515210084033614</v>
      </c>
      <c r="H20">
        <v>4.113772616263073</v>
      </c>
      <c r="I20">
        <v>0.7435900303026914</v>
      </c>
      <c r="J20">
        <v>4.055922499999999</v>
      </c>
      <c r="K20">
        <v>60.355989583333326</v>
      </c>
    </row>
    <row r="21" spans="1:11" ht="12.75">
      <c r="A21">
        <v>2000</v>
      </c>
      <c r="B21" t="s">
        <v>22</v>
      </c>
      <c r="C21">
        <v>208</v>
      </c>
      <c r="D21">
        <v>0.88233</v>
      </c>
      <c r="E21">
        <v>0.006678</v>
      </c>
      <c r="F21">
        <v>119</v>
      </c>
      <c r="G21">
        <v>0.00741453781512605</v>
      </c>
      <c r="H21">
        <v>4.001566248944895</v>
      </c>
      <c r="I21">
        <v>0.7568596783516371</v>
      </c>
      <c r="J21">
        <v>4.053312</v>
      </c>
      <c r="K21">
        <v>60.31714285714285</v>
      </c>
    </row>
    <row r="22" spans="1:11" ht="12.75">
      <c r="A22">
        <v>2000</v>
      </c>
      <c r="B22" t="s">
        <v>18</v>
      </c>
      <c r="C22">
        <v>104</v>
      </c>
      <c r="D22">
        <v>0.88136</v>
      </c>
      <c r="E22">
        <v>0.00699</v>
      </c>
      <c r="F22">
        <v>114</v>
      </c>
      <c r="G22">
        <v>0.007731228070175439</v>
      </c>
      <c r="H22">
        <v>4.365272692189473</v>
      </c>
      <c r="I22">
        <v>0.7930924934192611</v>
      </c>
      <c r="K22" t="s">
        <v>45</v>
      </c>
    </row>
    <row r="23" spans="1:11" ht="12.75">
      <c r="A23">
        <v>2000</v>
      </c>
      <c r="B23" t="s">
        <v>22</v>
      </c>
      <c r="C23">
        <v>305</v>
      </c>
      <c r="D23">
        <v>0.88669</v>
      </c>
      <c r="E23">
        <v>0.007134</v>
      </c>
      <c r="F23">
        <v>119</v>
      </c>
      <c r="G23">
        <v>0.007451176470588235</v>
      </c>
      <c r="H23">
        <v>4.042043922185645</v>
      </c>
      <c r="I23">
        <v>0.8045652933945346</v>
      </c>
      <c r="J23">
        <v>4.50368</v>
      </c>
      <c r="K23">
        <v>67.01904761904761</v>
      </c>
    </row>
    <row r="24" spans="1:11" ht="12.75">
      <c r="A24">
        <v>2000</v>
      </c>
      <c r="B24" t="s">
        <v>22</v>
      </c>
      <c r="C24">
        <v>308</v>
      </c>
      <c r="D24">
        <v>0.88865</v>
      </c>
      <c r="E24">
        <v>0.008077</v>
      </c>
      <c r="F24">
        <v>119</v>
      </c>
      <c r="G24">
        <v>0.00746764705882353</v>
      </c>
      <c r="H24">
        <v>4.06037346549933</v>
      </c>
      <c r="I24">
        <v>0.9089067686940866</v>
      </c>
      <c r="J24">
        <v>4.1953005</v>
      </c>
      <c r="K24">
        <v>62.430066964285714</v>
      </c>
    </row>
    <row r="25" spans="1:11" ht="12.75">
      <c r="A25">
        <v>2001</v>
      </c>
      <c r="B25" t="s">
        <v>20</v>
      </c>
      <c r="C25">
        <v>208</v>
      </c>
      <c r="D25">
        <v>0.84116</v>
      </c>
      <c r="E25">
        <v>0.00772</v>
      </c>
      <c r="F25">
        <v>115</v>
      </c>
      <c r="G25">
        <v>0.007314434782608696</v>
      </c>
      <c r="H25">
        <v>3.893029100497068</v>
      </c>
      <c r="I25">
        <v>0.9177802082837985</v>
      </c>
      <c r="J25">
        <v>4.0496346</v>
      </c>
      <c r="K25">
        <v>60.26241964285713</v>
      </c>
    </row>
    <row r="26" spans="1:11" ht="12.75">
      <c r="A26">
        <v>2000</v>
      </c>
      <c r="B26" t="s">
        <v>20</v>
      </c>
      <c r="C26">
        <v>308</v>
      </c>
      <c r="D26">
        <v>0.89562</v>
      </c>
      <c r="E26">
        <v>0.0083</v>
      </c>
      <c r="F26">
        <v>127</v>
      </c>
      <c r="G26">
        <v>0.007052125984251968</v>
      </c>
      <c r="H26">
        <v>3.6223801753394995</v>
      </c>
      <c r="I26">
        <v>0.9267323195105067</v>
      </c>
      <c r="J26">
        <v>2.5504584999999995</v>
      </c>
      <c r="K26">
        <v>37.95325148809523</v>
      </c>
    </row>
    <row r="27" spans="1:11" ht="12.75">
      <c r="A27">
        <v>2000</v>
      </c>
      <c r="B27" t="s">
        <v>21</v>
      </c>
      <c r="C27">
        <v>107</v>
      </c>
      <c r="D27">
        <v>0.87737</v>
      </c>
      <c r="E27">
        <v>0.008251</v>
      </c>
      <c r="F27">
        <v>109</v>
      </c>
      <c r="G27">
        <v>0.008049266055045872</v>
      </c>
      <c r="H27">
        <v>4.763800119752052</v>
      </c>
      <c r="I27">
        <v>0.9404242223919214</v>
      </c>
      <c r="J27">
        <v>4.5263800000000005</v>
      </c>
      <c r="K27">
        <v>67.35684523809523</v>
      </c>
    </row>
    <row r="28" spans="1:11" ht="12.75">
      <c r="A28">
        <v>2000</v>
      </c>
      <c r="B28" t="s">
        <v>21</v>
      </c>
      <c r="C28">
        <v>407</v>
      </c>
      <c r="D28">
        <v>0.89178</v>
      </c>
      <c r="E28">
        <v>0.008423</v>
      </c>
      <c r="F28">
        <v>109</v>
      </c>
      <c r="G28">
        <v>0.008181467889908258</v>
      </c>
      <c r="H28">
        <v>4.93998126290437</v>
      </c>
      <c r="I28">
        <v>0.9445154634551123</v>
      </c>
      <c r="J28">
        <v>2.497</v>
      </c>
      <c r="K28">
        <v>37.15773809523809</v>
      </c>
    </row>
    <row r="29" spans="1:11" ht="12.75">
      <c r="A29">
        <v>2000</v>
      </c>
      <c r="B29" t="s">
        <v>20</v>
      </c>
      <c r="C29">
        <v>309</v>
      </c>
      <c r="D29">
        <v>0.89403</v>
      </c>
      <c r="E29">
        <v>0.00859</v>
      </c>
      <c r="F29">
        <v>127</v>
      </c>
      <c r="G29">
        <v>0.007039606299212599</v>
      </c>
      <c r="H29">
        <v>3.609943637327378</v>
      </c>
      <c r="I29">
        <v>0.9608178696464326</v>
      </c>
      <c r="K29" t="s">
        <v>45</v>
      </c>
    </row>
    <row r="30" spans="1:11" ht="12.75">
      <c r="A30">
        <v>2000</v>
      </c>
      <c r="B30" t="s">
        <v>22</v>
      </c>
      <c r="C30">
        <v>205</v>
      </c>
      <c r="D30">
        <v>0.88788</v>
      </c>
      <c r="E30">
        <v>0.008868</v>
      </c>
      <c r="F30">
        <v>119</v>
      </c>
      <c r="G30">
        <v>0.007461176470588235</v>
      </c>
      <c r="H30">
        <v>4.0531626814639035</v>
      </c>
      <c r="I30">
        <v>0.998783619408028</v>
      </c>
      <c r="J30">
        <v>4.057398000000001</v>
      </c>
      <c r="K30">
        <v>60.37794642857144</v>
      </c>
    </row>
    <row r="31" spans="1:11" ht="12.75">
      <c r="A31">
        <v>2000</v>
      </c>
      <c r="B31" t="s">
        <v>18</v>
      </c>
      <c r="C31">
        <v>102</v>
      </c>
      <c r="D31">
        <v>0.86526</v>
      </c>
      <c r="E31">
        <v>0.00867</v>
      </c>
      <c r="F31">
        <v>114</v>
      </c>
      <c r="G31">
        <v>0.00759</v>
      </c>
      <c r="H31">
        <v>4.199163374504474</v>
      </c>
      <c r="I31">
        <v>1.0020109562443658</v>
      </c>
      <c r="J31">
        <v>2.1651260000000003</v>
      </c>
      <c r="K31">
        <v>32.2191369047619</v>
      </c>
    </row>
    <row r="32" spans="1:11" ht="12.75">
      <c r="A32">
        <v>2000</v>
      </c>
      <c r="B32" t="s">
        <v>20</v>
      </c>
      <c r="C32">
        <v>211</v>
      </c>
      <c r="D32">
        <v>0.86921</v>
      </c>
      <c r="E32">
        <v>0.00883</v>
      </c>
      <c r="F32">
        <v>127</v>
      </c>
      <c r="G32">
        <v>0.006844173228346457</v>
      </c>
      <c r="H32">
        <v>3.421252440565027</v>
      </c>
      <c r="I32">
        <v>1.015864980844675</v>
      </c>
      <c r="J32">
        <v>2.391218</v>
      </c>
      <c r="K32">
        <v>35.58360119047619</v>
      </c>
    </row>
    <row r="33" spans="1:11" ht="12.75">
      <c r="A33">
        <v>2000</v>
      </c>
      <c r="B33" t="s">
        <v>22</v>
      </c>
      <c r="C33">
        <v>310</v>
      </c>
      <c r="D33">
        <v>0.89152</v>
      </c>
      <c r="E33">
        <v>0.009119</v>
      </c>
      <c r="F33">
        <v>119</v>
      </c>
      <c r="G33">
        <v>0.007491764705882353</v>
      </c>
      <c r="H33">
        <v>4.08736322384152</v>
      </c>
      <c r="I33">
        <v>1.0228598348887294</v>
      </c>
      <c r="J33">
        <v>3.92483</v>
      </c>
      <c r="K33">
        <v>58.40520833333333</v>
      </c>
    </row>
    <row r="34" spans="1:11" ht="12.75">
      <c r="A34">
        <v>2000</v>
      </c>
      <c r="B34" t="s">
        <v>22</v>
      </c>
      <c r="C34">
        <v>309</v>
      </c>
      <c r="D34">
        <v>0.89588</v>
      </c>
      <c r="E34">
        <v>0.009168</v>
      </c>
      <c r="F34">
        <v>119</v>
      </c>
      <c r="G34">
        <v>0.007528403361344538</v>
      </c>
      <c r="H34">
        <v>4.128708772733667</v>
      </c>
      <c r="I34">
        <v>1.0233513416975488</v>
      </c>
      <c r="J34">
        <v>5.291824000000002</v>
      </c>
      <c r="K34">
        <v>78.74738095238096</v>
      </c>
    </row>
    <row r="35" spans="1:11" ht="12.75">
      <c r="A35">
        <v>2001</v>
      </c>
      <c r="B35" t="s">
        <v>20</v>
      </c>
      <c r="C35">
        <v>111</v>
      </c>
      <c r="D35">
        <v>0.819</v>
      </c>
      <c r="E35">
        <v>0.00885</v>
      </c>
      <c r="F35">
        <v>115</v>
      </c>
      <c r="G35">
        <v>0.007121739130434782</v>
      </c>
      <c r="H35">
        <v>3.6923165338613506</v>
      </c>
      <c r="I35">
        <v>1.0805860805860807</v>
      </c>
      <c r="J35">
        <v>3.93714475</v>
      </c>
      <c r="K35">
        <v>58.58846354166666</v>
      </c>
    </row>
    <row r="36" spans="1:11" ht="12.75">
      <c r="A36">
        <v>2001</v>
      </c>
      <c r="B36" t="s">
        <v>20</v>
      </c>
      <c r="C36">
        <v>311</v>
      </c>
      <c r="D36">
        <v>0.83844</v>
      </c>
      <c r="E36">
        <v>0.00917</v>
      </c>
      <c r="F36">
        <v>115</v>
      </c>
      <c r="G36">
        <v>0.007290782608695652</v>
      </c>
      <c r="H36">
        <v>3.8678171017597056</v>
      </c>
      <c r="I36">
        <v>1.0936978197605076</v>
      </c>
      <c r="J36">
        <v>4.499594000000001</v>
      </c>
      <c r="K36">
        <v>66.95824404761905</v>
      </c>
    </row>
    <row r="37" spans="1:11" ht="12.75">
      <c r="A37">
        <v>2001</v>
      </c>
      <c r="B37" t="s">
        <v>20</v>
      </c>
      <c r="C37">
        <v>112</v>
      </c>
      <c r="D37">
        <v>0.82575</v>
      </c>
      <c r="E37">
        <v>0.00951</v>
      </c>
      <c r="F37">
        <v>115</v>
      </c>
      <c r="G37">
        <v>0.007180434782608695</v>
      </c>
      <c r="H37">
        <v>3.7523328642112195</v>
      </c>
      <c r="I37">
        <v>1.1516802906448682</v>
      </c>
      <c r="J37">
        <v>2.9247361</v>
      </c>
      <c r="K37">
        <v>43.52285863095238</v>
      </c>
    </row>
    <row r="38" spans="1:11" ht="12.75">
      <c r="A38">
        <v>2001</v>
      </c>
      <c r="B38" t="s">
        <v>20</v>
      </c>
      <c r="C38">
        <v>312</v>
      </c>
      <c r="D38">
        <v>0.84398</v>
      </c>
      <c r="E38">
        <v>0.00982</v>
      </c>
      <c r="F38">
        <v>115</v>
      </c>
      <c r="G38">
        <v>0.00733895652173913</v>
      </c>
      <c r="H38">
        <v>3.9193415408581798</v>
      </c>
      <c r="I38">
        <v>1.1635346809166094</v>
      </c>
      <c r="J38">
        <v>1.9123274499999998</v>
      </c>
      <c r="K38">
        <v>28.45725372023809</v>
      </c>
    </row>
    <row r="39" spans="1:11" ht="12.75">
      <c r="A39">
        <v>2002</v>
      </c>
      <c r="B39" t="s">
        <v>23</v>
      </c>
      <c r="C39">
        <v>110</v>
      </c>
      <c r="D39">
        <v>0.71747</v>
      </c>
      <c r="E39">
        <v>0.00852</v>
      </c>
      <c r="F39">
        <v>100</v>
      </c>
      <c r="G39">
        <v>0.007174700000000001</v>
      </c>
      <c r="H39">
        <v>3.7464262998701656</v>
      </c>
      <c r="I39">
        <v>1.1875060978159364</v>
      </c>
      <c r="J39">
        <v>3.4691102958139535</v>
      </c>
      <c r="K39">
        <v>51.62366511627907</v>
      </c>
    </row>
    <row r="40" spans="1:11" ht="12.75">
      <c r="A40">
        <v>2000</v>
      </c>
      <c r="B40" t="s">
        <v>20</v>
      </c>
      <c r="C40">
        <v>408</v>
      </c>
      <c r="D40">
        <v>0.89259</v>
      </c>
      <c r="E40">
        <v>0.01084</v>
      </c>
      <c r="F40">
        <v>127</v>
      </c>
      <c r="G40">
        <v>0.007028267716535433</v>
      </c>
      <c r="H40">
        <v>3.59871720721853</v>
      </c>
      <c r="I40">
        <v>1.214443361453747</v>
      </c>
      <c r="J40">
        <v>3.166423</v>
      </c>
      <c r="K40">
        <v>47.11938988095237</v>
      </c>
    </row>
    <row r="41" spans="1:11" ht="12.75">
      <c r="A41">
        <v>2004</v>
      </c>
      <c r="B41">
        <v>301</v>
      </c>
      <c r="C41">
        <v>214</v>
      </c>
      <c r="D41">
        <v>0.8883025877192984</v>
      </c>
      <c r="E41">
        <v>0.011517967789860794</v>
      </c>
      <c r="F41">
        <v>96</v>
      </c>
      <c r="G41">
        <v>0.009253151955409359</v>
      </c>
      <c r="H41">
        <v>6.6309836125960215</v>
      </c>
      <c r="I41">
        <v>1.2966266167740181</v>
      </c>
      <c r="J41">
        <v>4.648170731707318</v>
      </c>
      <c r="K41">
        <v>69.16920731707317</v>
      </c>
    </row>
    <row r="42" spans="1:11" ht="12.75">
      <c r="A42">
        <v>2000</v>
      </c>
      <c r="B42" t="s">
        <v>22</v>
      </c>
      <c r="C42">
        <v>110</v>
      </c>
      <c r="D42">
        <v>0.88635</v>
      </c>
      <c r="E42">
        <v>0.011814</v>
      </c>
      <c r="F42">
        <v>119</v>
      </c>
      <c r="G42">
        <v>0.007448319327731092</v>
      </c>
      <c r="H42">
        <v>4.0388727397669495</v>
      </c>
      <c r="I42">
        <v>1.3328820443391436</v>
      </c>
      <c r="J42">
        <v>3.408405</v>
      </c>
      <c r="K42">
        <v>50.7203125</v>
      </c>
    </row>
    <row r="43" spans="1:11" ht="12.75">
      <c r="A43">
        <v>2001</v>
      </c>
      <c r="B43" t="s">
        <v>20</v>
      </c>
      <c r="C43">
        <v>211</v>
      </c>
      <c r="D43">
        <v>0.83624</v>
      </c>
      <c r="E43">
        <v>0.01149</v>
      </c>
      <c r="F43">
        <v>115</v>
      </c>
      <c r="G43">
        <v>0.007271652173913044</v>
      </c>
      <c r="H43">
        <v>3.8475445325444</v>
      </c>
      <c r="I43">
        <v>1.3740074619726395</v>
      </c>
      <c r="J43">
        <v>2.9247361</v>
      </c>
      <c r="K43">
        <v>43.52285863095238</v>
      </c>
    </row>
    <row r="44" spans="1:11" ht="12.75">
      <c r="A44">
        <v>2001</v>
      </c>
      <c r="B44" t="s">
        <v>20</v>
      </c>
      <c r="C44">
        <v>308</v>
      </c>
      <c r="D44">
        <v>0.83918</v>
      </c>
      <c r="E44">
        <v>0.01162</v>
      </c>
      <c r="F44">
        <v>115</v>
      </c>
      <c r="G44">
        <v>0.007297217391304348</v>
      </c>
      <c r="H44">
        <v>3.874660035924021</v>
      </c>
      <c r="I44">
        <v>1.3846850496913654</v>
      </c>
      <c r="J44">
        <v>3.599675200000001</v>
      </c>
      <c r="K44">
        <v>53.566595238095246</v>
      </c>
    </row>
    <row r="45" spans="1:11" ht="12.75">
      <c r="A45">
        <v>2002</v>
      </c>
      <c r="B45" t="s">
        <v>23</v>
      </c>
      <c r="C45">
        <v>206</v>
      </c>
      <c r="D45">
        <v>0.75213</v>
      </c>
      <c r="E45">
        <v>0.01063</v>
      </c>
      <c r="F45">
        <v>100</v>
      </c>
      <c r="G45">
        <v>0.0075213</v>
      </c>
      <c r="H45">
        <v>4.120660305728367</v>
      </c>
      <c r="I45">
        <v>1.4133195059364738</v>
      </c>
      <c r="J45">
        <v>3.353473285953488</v>
      </c>
      <c r="K45">
        <v>49.902876279069766</v>
      </c>
    </row>
    <row r="46" spans="1:11" ht="12.75">
      <c r="A46">
        <v>2000</v>
      </c>
      <c r="B46" t="s">
        <v>22</v>
      </c>
      <c r="C46">
        <v>101</v>
      </c>
      <c r="D46">
        <v>0.87276</v>
      </c>
      <c r="E46">
        <v>0.01244</v>
      </c>
      <c r="F46">
        <v>119</v>
      </c>
      <c r="G46">
        <v>0.007334117647058823</v>
      </c>
      <c r="H46">
        <v>3.9141352606804953</v>
      </c>
      <c r="I46">
        <v>1.4253632155460838</v>
      </c>
      <c r="J46">
        <v>3.9288025</v>
      </c>
      <c r="K46">
        <v>58.46432291666667</v>
      </c>
    </row>
    <row r="47" spans="1:11" ht="12.75">
      <c r="A47">
        <v>2000</v>
      </c>
      <c r="B47" t="s">
        <v>20</v>
      </c>
      <c r="C47">
        <v>112</v>
      </c>
      <c r="D47">
        <v>0.83859</v>
      </c>
      <c r="E47">
        <v>0.01223</v>
      </c>
      <c r="F47">
        <v>127</v>
      </c>
      <c r="G47">
        <v>0.006603070866141732</v>
      </c>
      <c r="H47">
        <v>3.202000836538979</v>
      </c>
      <c r="I47">
        <v>1.4584004102123804</v>
      </c>
      <c r="J47">
        <v>2.2580825</v>
      </c>
      <c r="K47">
        <v>33.6024181547619</v>
      </c>
    </row>
    <row r="48" spans="1:11" ht="12.75">
      <c r="A48">
        <v>2000</v>
      </c>
      <c r="B48" t="s">
        <v>22</v>
      </c>
      <c r="C48">
        <v>109</v>
      </c>
      <c r="D48">
        <v>0.88522</v>
      </c>
      <c r="E48">
        <v>0.01296</v>
      </c>
      <c r="F48">
        <v>119</v>
      </c>
      <c r="G48">
        <v>0.007438823529411765</v>
      </c>
      <c r="H48">
        <v>4.028351086006131</v>
      </c>
      <c r="I48">
        <v>1.4640428368089287</v>
      </c>
      <c r="J48">
        <v>3.5220184999999997</v>
      </c>
      <c r="K48">
        <v>52.41098958333332</v>
      </c>
    </row>
    <row r="49" spans="1:11" ht="12.75">
      <c r="A49">
        <v>2000</v>
      </c>
      <c r="B49" t="s">
        <v>20</v>
      </c>
      <c r="C49">
        <v>310</v>
      </c>
      <c r="D49">
        <v>0.86318</v>
      </c>
      <c r="E49">
        <v>0.01274</v>
      </c>
      <c r="F49">
        <v>127</v>
      </c>
      <c r="G49">
        <v>0.006796692913385826</v>
      </c>
      <c r="H49">
        <v>3.376919327149248</v>
      </c>
      <c r="I49">
        <v>1.4759378113487338</v>
      </c>
      <c r="J49">
        <v>2.5765635</v>
      </c>
      <c r="K49">
        <v>38.34171875</v>
      </c>
    </row>
    <row r="50" spans="1:11" ht="12.75">
      <c r="A50">
        <v>2000</v>
      </c>
      <c r="B50" t="s">
        <v>20</v>
      </c>
      <c r="C50">
        <v>111</v>
      </c>
      <c r="D50">
        <v>0.81633</v>
      </c>
      <c r="E50">
        <v>0.01218</v>
      </c>
      <c r="F50">
        <v>127</v>
      </c>
      <c r="G50">
        <v>0.006427795275590551</v>
      </c>
      <c r="H50">
        <v>3.051482905858615</v>
      </c>
      <c r="I50">
        <v>1.4920436588144501</v>
      </c>
      <c r="J50">
        <v>3.355968</v>
      </c>
      <c r="K50">
        <v>49.94</v>
      </c>
    </row>
    <row r="51" spans="1:11" ht="12.75">
      <c r="A51">
        <v>2000</v>
      </c>
      <c r="B51" t="s">
        <v>21</v>
      </c>
      <c r="C51">
        <v>305</v>
      </c>
      <c r="D51">
        <v>0.8666</v>
      </c>
      <c r="E51">
        <v>0.013065</v>
      </c>
      <c r="F51">
        <v>109</v>
      </c>
      <c r="G51">
        <v>0.007950458715596331</v>
      </c>
      <c r="H51">
        <v>4.636238262203528</v>
      </c>
      <c r="I51">
        <v>1.507615970459266</v>
      </c>
      <c r="J51">
        <v>3.851282</v>
      </c>
      <c r="K51">
        <v>57.31074404761903</v>
      </c>
    </row>
    <row r="52" spans="1:11" ht="12.75">
      <c r="A52">
        <v>2001</v>
      </c>
      <c r="B52" t="s">
        <v>20</v>
      </c>
      <c r="C52">
        <v>402</v>
      </c>
      <c r="D52">
        <v>0.83572</v>
      </c>
      <c r="E52">
        <v>0.01269</v>
      </c>
      <c r="F52">
        <v>115</v>
      </c>
      <c r="G52">
        <v>0.0072671304347826085</v>
      </c>
      <c r="H52">
        <v>3.8427683807333315</v>
      </c>
      <c r="I52">
        <v>1.5184511558895324</v>
      </c>
      <c r="J52">
        <v>3.8246548999999996</v>
      </c>
      <c r="K52">
        <v>56.91450744047618</v>
      </c>
    </row>
    <row r="53" spans="1:11" ht="12.75">
      <c r="A53">
        <v>2000</v>
      </c>
      <c r="B53" t="s">
        <v>20</v>
      </c>
      <c r="C53">
        <v>401</v>
      </c>
      <c r="D53">
        <v>0.80039</v>
      </c>
      <c r="E53">
        <v>0.01308</v>
      </c>
      <c r="F53">
        <v>127</v>
      </c>
      <c r="G53">
        <v>0.00630228346456693</v>
      </c>
      <c r="H53">
        <v>2.948066632303782</v>
      </c>
      <c r="I53">
        <v>1.6342033258786341</v>
      </c>
      <c r="J53">
        <v>3.0062744999999995</v>
      </c>
      <c r="K53">
        <v>44.73622767857142</v>
      </c>
    </row>
    <row r="54" spans="1:11" ht="12.75">
      <c r="A54">
        <v>2001</v>
      </c>
      <c r="B54" t="s">
        <v>20</v>
      </c>
      <c r="C54">
        <v>212</v>
      </c>
      <c r="D54">
        <v>0.83664</v>
      </c>
      <c r="E54">
        <v>0.0137</v>
      </c>
      <c r="F54">
        <v>115</v>
      </c>
      <c r="G54">
        <v>0.0072751304347826095</v>
      </c>
      <c r="H54">
        <v>3.8512225345486386</v>
      </c>
      <c r="I54">
        <v>1.6375023905144386</v>
      </c>
      <c r="J54">
        <v>2.9247361</v>
      </c>
      <c r="K54">
        <v>43.52285863095238</v>
      </c>
    </row>
    <row r="55" spans="1:11" ht="12.75">
      <c r="A55">
        <v>2000</v>
      </c>
      <c r="B55" t="s">
        <v>21</v>
      </c>
      <c r="C55">
        <v>406</v>
      </c>
      <c r="D55">
        <v>0.87458</v>
      </c>
      <c r="E55">
        <v>0.014473</v>
      </c>
      <c r="F55">
        <v>109</v>
      </c>
      <c r="G55">
        <v>0.008023669724770642</v>
      </c>
      <c r="H55">
        <v>4.730421839221652</v>
      </c>
      <c r="I55">
        <v>1.6548514715634934</v>
      </c>
      <c r="J55">
        <v>3.5079445000000007</v>
      </c>
      <c r="K55">
        <v>52.20155505952381</v>
      </c>
    </row>
    <row r="56" spans="1:11" ht="12.75">
      <c r="A56">
        <v>2000</v>
      </c>
      <c r="B56" t="s">
        <v>22</v>
      </c>
      <c r="C56">
        <v>210</v>
      </c>
      <c r="D56">
        <v>0.89138</v>
      </c>
      <c r="E56">
        <v>0.014775</v>
      </c>
      <c r="F56">
        <v>119</v>
      </c>
      <c r="G56">
        <v>0.007490588235294117</v>
      </c>
      <c r="H56">
        <v>4.086042497646135</v>
      </c>
      <c r="I56">
        <v>1.657542237878346</v>
      </c>
      <c r="J56">
        <v>4.3866615</v>
      </c>
      <c r="K56">
        <v>65.27770089285714</v>
      </c>
    </row>
    <row r="57" spans="1:11" ht="12.75">
      <c r="A57">
        <v>2002</v>
      </c>
      <c r="B57" t="s">
        <v>23</v>
      </c>
      <c r="C57">
        <v>207</v>
      </c>
      <c r="D57">
        <v>0.73824</v>
      </c>
      <c r="E57">
        <v>0.01293</v>
      </c>
      <c r="F57">
        <v>100</v>
      </c>
      <c r="G57">
        <v>0.0073824</v>
      </c>
      <c r="H57">
        <v>3.966394869868351</v>
      </c>
      <c r="I57">
        <v>1.7514629388816645</v>
      </c>
      <c r="J57">
        <v>2.890925246511628</v>
      </c>
      <c r="K57">
        <v>43.01972093023256</v>
      </c>
    </row>
    <row r="58" spans="1:11" ht="12.75">
      <c r="A58">
        <v>2000</v>
      </c>
      <c r="B58" t="s">
        <v>21</v>
      </c>
      <c r="C58">
        <v>103</v>
      </c>
      <c r="D58">
        <v>0.81581</v>
      </c>
      <c r="E58">
        <v>0.014384</v>
      </c>
      <c r="F58">
        <v>109</v>
      </c>
      <c r="G58">
        <v>0.007484495412844037</v>
      </c>
      <c r="H58">
        <v>4.079209415008219</v>
      </c>
      <c r="I58">
        <v>1.76315563672914</v>
      </c>
      <c r="J58">
        <v>3.039984</v>
      </c>
      <c r="K58">
        <v>45.23785714285714</v>
      </c>
    </row>
    <row r="59" spans="1:11" ht="12.75">
      <c r="A59">
        <v>2001</v>
      </c>
      <c r="B59" t="s">
        <v>20</v>
      </c>
      <c r="C59">
        <v>108</v>
      </c>
      <c r="D59">
        <v>0.83662</v>
      </c>
      <c r="E59">
        <v>0.01501</v>
      </c>
      <c r="F59">
        <v>115</v>
      </c>
      <c r="G59">
        <v>0.007274956521739131</v>
      </c>
      <c r="H59">
        <v>3.8510385509730045</v>
      </c>
      <c r="I59">
        <v>1.7941239750424327</v>
      </c>
      <c r="J59">
        <v>5.624492500000001</v>
      </c>
      <c r="K59">
        <v>83.6978050595238</v>
      </c>
    </row>
    <row r="60" spans="1:11" ht="12.75">
      <c r="A60">
        <v>2000</v>
      </c>
      <c r="B60" t="s">
        <v>22</v>
      </c>
      <c r="C60">
        <v>201</v>
      </c>
      <c r="D60">
        <v>0.8536</v>
      </c>
      <c r="E60">
        <v>0.01564</v>
      </c>
      <c r="F60">
        <v>119</v>
      </c>
      <c r="G60">
        <v>0.007173109243697479</v>
      </c>
      <c r="H60">
        <v>3.744789541314257</v>
      </c>
      <c r="I60">
        <v>1.8322399250234302</v>
      </c>
      <c r="J60">
        <v>3.760482</v>
      </c>
      <c r="K60">
        <v>55.95955357142857</v>
      </c>
    </row>
    <row r="61" spans="1:11" ht="12.75">
      <c r="A61">
        <v>2004</v>
      </c>
      <c r="B61">
        <v>301</v>
      </c>
      <c r="C61">
        <v>114</v>
      </c>
      <c r="D61">
        <v>0.8738659239453357</v>
      </c>
      <c r="E61">
        <v>0.016889242465557848</v>
      </c>
      <c r="F61">
        <v>96</v>
      </c>
      <c r="G61">
        <v>0.009102770041097247</v>
      </c>
      <c r="H61">
        <v>6.362639068675534</v>
      </c>
      <c r="I61">
        <v>1.9327040914132667</v>
      </c>
      <c r="J61">
        <v>4.761540749553839</v>
      </c>
      <c r="K61">
        <v>70.85626115407497</v>
      </c>
    </row>
    <row r="62" spans="1:11" ht="12.75">
      <c r="A62">
        <v>2002</v>
      </c>
      <c r="B62" t="s">
        <v>23</v>
      </c>
      <c r="C62">
        <v>210</v>
      </c>
      <c r="D62">
        <v>0.73589</v>
      </c>
      <c r="E62">
        <v>0.01454</v>
      </c>
      <c r="F62">
        <v>100</v>
      </c>
      <c r="G62">
        <v>0.007358900000000001</v>
      </c>
      <c r="H62">
        <v>3.940872474013308</v>
      </c>
      <c r="I62">
        <v>1.9758387802524833</v>
      </c>
      <c r="J62">
        <v>2.775288236651163</v>
      </c>
      <c r="K62">
        <v>41.298932093023254</v>
      </c>
    </row>
    <row r="63" spans="1:11" ht="12.75">
      <c r="A63">
        <v>2000</v>
      </c>
      <c r="B63" t="s">
        <v>20</v>
      </c>
      <c r="C63">
        <v>108</v>
      </c>
      <c r="D63">
        <v>0.84567</v>
      </c>
      <c r="E63">
        <v>0.01691</v>
      </c>
      <c r="F63">
        <v>127</v>
      </c>
      <c r="G63">
        <v>0.006658818897637795</v>
      </c>
      <c r="H63">
        <v>3.25141361449743</v>
      </c>
      <c r="I63">
        <v>1.9995979519197797</v>
      </c>
      <c r="J63">
        <v>3.348704</v>
      </c>
      <c r="K63">
        <v>49.83190476190476</v>
      </c>
    </row>
    <row r="64" spans="1:11" ht="12.75">
      <c r="A64">
        <v>2002</v>
      </c>
      <c r="B64" t="s">
        <v>18</v>
      </c>
      <c r="C64">
        <v>204</v>
      </c>
      <c r="D64">
        <v>0.70629</v>
      </c>
      <c r="E64">
        <v>0.0145</v>
      </c>
      <c r="F64">
        <v>104</v>
      </c>
      <c r="G64">
        <v>0.0067912499999999995</v>
      </c>
      <c r="H64">
        <v>3.3718740371144937</v>
      </c>
      <c r="I64">
        <v>2.0529810700986846</v>
      </c>
      <c r="J64" t="s">
        <v>45</v>
      </c>
      <c r="K64" t="s">
        <v>45</v>
      </c>
    </row>
    <row r="65" spans="1:11" ht="12.75">
      <c r="A65">
        <v>2000</v>
      </c>
      <c r="B65" t="s">
        <v>20</v>
      </c>
      <c r="C65">
        <v>202</v>
      </c>
      <c r="D65">
        <v>0.73295</v>
      </c>
      <c r="E65">
        <v>0.01505</v>
      </c>
      <c r="F65">
        <v>127</v>
      </c>
      <c r="G65">
        <v>0.005771259842519685</v>
      </c>
      <c r="H65">
        <v>2.5479201212756393</v>
      </c>
      <c r="I65">
        <v>2.0533460672624324</v>
      </c>
      <c r="J65">
        <v>1.996919</v>
      </c>
      <c r="K65">
        <v>29.716056547619043</v>
      </c>
    </row>
    <row r="66" spans="1:11" ht="12.75">
      <c r="A66">
        <v>2002</v>
      </c>
      <c r="B66" t="s">
        <v>18</v>
      </c>
      <c r="C66">
        <v>203</v>
      </c>
      <c r="D66">
        <v>0.69804</v>
      </c>
      <c r="E66">
        <v>0.01468</v>
      </c>
      <c r="F66">
        <v>104</v>
      </c>
      <c r="G66">
        <v>0.006711923076923077</v>
      </c>
      <c r="H66">
        <v>3.2991919608186935</v>
      </c>
      <c r="I66">
        <v>2.1030313449086013</v>
      </c>
      <c r="J66">
        <v>2.3162982590511634</v>
      </c>
      <c r="K66">
        <v>34.46872409302326</v>
      </c>
    </row>
    <row r="67" spans="1:11" ht="12.75">
      <c r="A67">
        <v>2000</v>
      </c>
      <c r="B67" t="s">
        <v>18</v>
      </c>
      <c r="C67">
        <v>203</v>
      </c>
      <c r="D67">
        <v>0.83427</v>
      </c>
      <c r="E67">
        <v>0.01762</v>
      </c>
      <c r="F67">
        <v>114</v>
      </c>
      <c r="G67">
        <v>0.0073181578947368415</v>
      </c>
      <c r="H67">
        <v>3.8970126895417203</v>
      </c>
      <c r="I67">
        <v>2.1120260826830646</v>
      </c>
      <c r="J67">
        <v>2.0511720000000007</v>
      </c>
      <c r="K67">
        <v>30.523392857142863</v>
      </c>
    </row>
    <row r="68" spans="1:11" ht="12.75">
      <c r="A68">
        <v>2002</v>
      </c>
      <c r="B68" t="s">
        <v>23</v>
      </c>
      <c r="C68">
        <v>308</v>
      </c>
      <c r="D68">
        <v>0.69405</v>
      </c>
      <c r="E68">
        <v>0.01472</v>
      </c>
      <c r="F68">
        <v>100</v>
      </c>
      <c r="G68">
        <v>0.0069405</v>
      </c>
      <c r="H68">
        <v>3.512990464384801</v>
      </c>
      <c r="I68">
        <v>2.1208846624882938</v>
      </c>
      <c r="J68">
        <v>2.6596512267906984</v>
      </c>
      <c r="K68">
        <v>39.57814325581396</v>
      </c>
    </row>
    <row r="69" spans="1:11" ht="12.75">
      <c r="A69">
        <v>2002</v>
      </c>
      <c r="B69" t="s">
        <v>20</v>
      </c>
      <c r="C69">
        <v>212</v>
      </c>
      <c r="D69">
        <v>0.79223</v>
      </c>
      <c r="E69">
        <v>0.01698</v>
      </c>
      <c r="F69">
        <v>97</v>
      </c>
      <c r="G69">
        <v>0.008167319587628867</v>
      </c>
      <c r="H69">
        <v>4.92081909623546</v>
      </c>
      <c r="I69">
        <v>2.1433169660325913</v>
      </c>
      <c r="J69">
        <v>1.5450247424152295</v>
      </c>
      <c r="K69">
        <v>22.991439619274242</v>
      </c>
    </row>
    <row r="70" spans="1:11" ht="12.75">
      <c r="A70">
        <v>2000</v>
      </c>
      <c r="B70" t="s">
        <v>21</v>
      </c>
      <c r="C70">
        <v>405</v>
      </c>
      <c r="D70">
        <v>0.83977</v>
      </c>
      <c r="E70">
        <v>0.018254</v>
      </c>
      <c r="F70">
        <v>109</v>
      </c>
      <c r="G70">
        <v>0.007704311926605505</v>
      </c>
      <c r="H70">
        <v>4.333115486306991</v>
      </c>
      <c r="I70">
        <v>2.173690415232742</v>
      </c>
      <c r="J70">
        <v>3.3675450000000002</v>
      </c>
      <c r="K70">
        <v>50.11227678571428</v>
      </c>
    </row>
    <row r="71" spans="1:11" ht="12.75">
      <c r="A71">
        <v>2002</v>
      </c>
      <c r="B71" t="s">
        <v>18</v>
      </c>
      <c r="C71">
        <v>104</v>
      </c>
      <c r="D71">
        <v>0.70053</v>
      </c>
      <c r="E71">
        <v>0.01569</v>
      </c>
      <c r="F71">
        <v>104</v>
      </c>
      <c r="G71">
        <v>0.006735865384615384</v>
      </c>
      <c r="H71">
        <v>3.320962099834256</v>
      </c>
      <c r="I71">
        <v>2.2397327737570123</v>
      </c>
      <c r="K71" t="s">
        <v>45</v>
      </c>
    </row>
    <row r="72" spans="1:11" ht="12.75">
      <c r="A72">
        <v>2000</v>
      </c>
      <c r="B72" t="s">
        <v>22</v>
      </c>
      <c r="C72">
        <v>105</v>
      </c>
      <c r="D72">
        <v>0.856581</v>
      </c>
      <c r="E72">
        <v>0.019492</v>
      </c>
      <c r="F72">
        <v>119</v>
      </c>
      <c r="G72">
        <v>0.007198159663865547</v>
      </c>
      <c r="H72">
        <v>3.770647617601876</v>
      </c>
      <c r="I72">
        <v>2.2755582951291236</v>
      </c>
      <c r="J72">
        <v>3.632</v>
      </c>
      <c r="K72">
        <v>54.047619047619044</v>
      </c>
    </row>
    <row r="73" spans="1:11" ht="12.75">
      <c r="A73">
        <v>2000</v>
      </c>
      <c r="B73" t="s">
        <v>22</v>
      </c>
      <c r="C73">
        <v>301</v>
      </c>
      <c r="D73">
        <v>0.84952</v>
      </c>
      <c r="E73">
        <v>0.019714</v>
      </c>
      <c r="F73">
        <v>119</v>
      </c>
      <c r="G73">
        <v>0.007138823529411765</v>
      </c>
      <c r="H73">
        <v>3.7096856123786637</v>
      </c>
      <c r="I73">
        <v>2.3206045767021375</v>
      </c>
      <c r="J73">
        <v>3.7117905</v>
      </c>
      <c r="K73">
        <v>55.234977678571425</v>
      </c>
    </row>
    <row r="74" spans="1:11" ht="12.75">
      <c r="A74">
        <v>2000</v>
      </c>
      <c r="B74" t="s">
        <v>20</v>
      </c>
      <c r="C74">
        <v>110</v>
      </c>
      <c r="D74">
        <v>0.79824</v>
      </c>
      <c r="E74">
        <v>0.01861</v>
      </c>
      <c r="F74">
        <v>127</v>
      </c>
      <c r="G74">
        <v>0.006285354330708661</v>
      </c>
      <c r="H74">
        <v>2.9343886746057612</v>
      </c>
      <c r="I74">
        <v>2.3313790338745246</v>
      </c>
      <c r="J74">
        <v>3.7738750000000003</v>
      </c>
      <c r="K74">
        <v>56.158854166666664</v>
      </c>
    </row>
    <row r="75" spans="1:11" ht="12.75">
      <c r="A75">
        <v>2000</v>
      </c>
      <c r="B75" t="s">
        <v>20</v>
      </c>
      <c r="C75">
        <v>302</v>
      </c>
      <c r="D75">
        <v>0.73955</v>
      </c>
      <c r="E75">
        <v>0.01733</v>
      </c>
      <c r="F75">
        <v>127</v>
      </c>
      <c r="G75">
        <v>0.005823228346456693</v>
      </c>
      <c r="H75">
        <v>2.5845544560357263</v>
      </c>
      <c r="I75">
        <v>2.3433168818876347</v>
      </c>
      <c r="J75">
        <v>2.5504584999999995</v>
      </c>
      <c r="K75">
        <v>37.95325148809523</v>
      </c>
    </row>
    <row r="76" spans="1:11" ht="12.75">
      <c r="A76">
        <v>2002</v>
      </c>
      <c r="B76" t="s">
        <v>23</v>
      </c>
      <c r="C76">
        <v>108</v>
      </c>
      <c r="D76">
        <v>0.72705</v>
      </c>
      <c r="E76">
        <v>0.01722</v>
      </c>
      <c r="F76">
        <v>100</v>
      </c>
      <c r="G76">
        <v>0.0072705</v>
      </c>
      <c r="H76">
        <v>3.8463269690265367</v>
      </c>
      <c r="I76">
        <v>2.3684753455745824</v>
      </c>
      <c r="J76">
        <v>2.544014216930233</v>
      </c>
      <c r="K76">
        <v>37.85735441860466</v>
      </c>
    </row>
    <row r="77" spans="1:11" ht="12.75">
      <c r="A77">
        <v>2002</v>
      </c>
      <c r="B77" t="s">
        <v>17</v>
      </c>
      <c r="C77">
        <v>209</v>
      </c>
      <c r="D77">
        <v>0.74072</v>
      </c>
      <c r="E77">
        <v>0.01761</v>
      </c>
      <c r="F77">
        <v>98</v>
      </c>
      <c r="G77">
        <v>0.007558367346938776</v>
      </c>
      <c r="H77">
        <v>4.162832862617566</v>
      </c>
      <c r="I77">
        <v>2.3774165676638948</v>
      </c>
      <c r="J77">
        <v>2.634211317073171</v>
      </c>
      <c r="K77">
        <v>39.1995731707317</v>
      </c>
    </row>
    <row r="78" spans="1:11" ht="12.75">
      <c r="A78">
        <v>2000</v>
      </c>
      <c r="B78" t="s">
        <v>21</v>
      </c>
      <c r="C78">
        <v>404</v>
      </c>
      <c r="D78">
        <v>0.8109</v>
      </c>
      <c r="E78">
        <v>0.019377</v>
      </c>
      <c r="F78">
        <v>109</v>
      </c>
      <c r="G78">
        <v>0.0074394495412844035</v>
      </c>
      <c r="H78">
        <v>4.029043882826229</v>
      </c>
      <c r="I78">
        <v>2.389567147613762</v>
      </c>
      <c r="J78">
        <v>3.2684595</v>
      </c>
      <c r="K78">
        <v>48.63779017857142</v>
      </c>
    </row>
    <row r="79" spans="1:11" ht="12.75">
      <c r="A79">
        <v>2002</v>
      </c>
      <c r="B79" t="s">
        <v>23</v>
      </c>
      <c r="C79">
        <v>310</v>
      </c>
      <c r="D79">
        <v>0.72873</v>
      </c>
      <c r="E79">
        <v>0.01758</v>
      </c>
      <c r="F79">
        <v>100</v>
      </c>
      <c r="G79">
        <v>0.0072873</v>
      </c>
      <c r="H79">
        <v>3.8641186364753013</v>
      </c>
      <c r="I79">
        <v>2.4124161211971513</v>
      </c>
      <c r="J79">
        <v>4.04729534511628</v>
      </c>
      <c r="K79">
        <v>60.22760930232559</v>
      </c>
    </row>
    <row r="80" spans="1:11" ht="12.75">
      <c r="A80">
        <v>2000</v>
      </c>
      <c r="B80" t="s">
        <v>18</v>
      </c>
      <c r="C80">
        <v>303</v>
      </c>
      <c r="D80">
        <v>0.84459</v>
      </c>
      <c r="E80">
        <v>0.02059</v>
      </c>
      <c r="F80">
        <v>114</v>
      </c>
      <c r="G80">
        <v>0.007408684210526316</v>
      </c>
      <c r="H80">
        <v>3.9951369601914437</v>
      </c>
      <c r="I80">
        <v>2.437869262008786</v>
      </c>
      <c r="J80">
        <v>2.734896</v>
      </c>
      <c r="K80">
        <v>40.697857142857146</v>
      </c>
    </row>
    <row r="81" spans="1:11" ht="12.75">
      <c r="A81">
        <v>2002</v>
      </c>
      <c r="B81" t="s">
        <v>23</v>
      </c>
      <c r="C81">
        <v>105</v>
      </c>
      <c r="D81">
        <v>0.72467</v>
      </c>
      <c r="E81">
        <v>0.01789</v>
      </c>
      <c r="F81">
        <v>100</v>
      </c>
      <c r="G81">
        <v>0.0072467</v>
      </c>
      <c r="H81">
        <v>3.8212622458938803</v>
      </c>
      <c r="I81">
        <v>2.468709895538659</v>
      </c>
      <c r="J81">
        <v>3.2378362760930237</v>
      </c>
      <c r="K81">
        <v>48.18208744186047</v>
      </c>
    </row>
    <row r="82" spans="1:11" ht="12.75">
      <c r="A82">
        <v>2002</v>
      </c>
      <c r="B82" t="s">
        <v>23</v>
      </c>
      <c r="C82">
        <v>106</v>
      </c>
      <c r="D82">
        <v>0.72351</v>
      </c>
      <c r="E82">
        <v>0.01811</v>
      </c>
      <c r="F82">
        <v>100</v>
      </c>
      <c r="G82">
        <v>0.0072350999999999995</v>
      </c>
      <c r="H82">
        <v>3.809105097107849</v>
      </c>
      <c r="I82">
        <v>2.5030752857596994</v>
      </c>
      <c r="J82">
        <v>2.890925246511628</v>
      </c>
      <c r="K82">
        <v>43.01972093023256</v>
      </c>
    </row>
    <row r="83" spans="1:11" ht="12.75">
      <c r="A83">
        <v>2000</v>
      </c>
      <c r="B83" t="s">
        <v>20</v>
      </c>
      <c r="C83">
        <v>402</v>
      </c>
      <c r="D83">
        <v>0.67632</v>
      </c>
      <c r="E83">
        <v>0.01704</v>
      </c>
      <c r="F83">
        <v>127</v>
      </c>
      <c r="G83">
        <v>0.005325354330708662</v>
      </c>
      <c r="H83">
        <v>2.2541819680958888</v>
      </c>
      <c r="I83">
        <v>2.5195173882185946</v>
      </c>
      <c r="J83">
        <v>2.120634</v>
      </c>
      <c r="K83">
        <v>31.55705357142857</v>
      </c>
    </row>
    <row r="84" spans="1:11" ht="12.75">
      <c r="A84">
        <v>2002</v>
      </c>
      <c r="B84" t="s">
        <v>23</v>
      </c>
      <c r="C84">
        <v>109</v>
      </c>
      <c r="D84">
        <v>0.69544</v>
      </c>
      <c r="E84">
        <v>0.01767</v>
      </c>
      <c r="F84">
        <v>100</v>
      </c>
      <c r="G84">
        <v>0.0069543999999999995</v>
      </c>
      <c r="H84">
        <v>3.5264298629655997</v>
      </c>
      <c r="I84">
        <v>2.5408374554239046</v>
      </c>
      <c r="J84">
        <v>3.9316583352558143</v>
      </c>
      <c r="K84">
        <v>58.50682046511627</v>
      </c>
    </row>
    <row r="85" spans="1:11" ht="12.75">
      <c r="A85">
        <v>2000</v>
      </c>
      <c r="B85" t="s">
        <v>21</v>
      </c>
      <c r="C85">
        <v>106</v>
      </c>
      <c r="D85">
        <v>0.83164</v>
      </c>
      <c r="E85">
        <v>0.021823</v>
      </c>
      <c r="F85">
        <v>109</v>
      </c>
      <c r="G85">
        <v>0.007629724770642202</v>
      </c>
      <c r="H85">
        <v>4.245237232649052</v>
      </c>
      <c r="I85">
        <v>2.624092155259487</v>
      </c>
      <c r="J85">
        <v>3.948665</v>
      </c>
      <c r="K85">
        <v>58.759895833333324</v>
      </c>
    </row>
    <row r="86" spans="1:11" ht="12.75">
      <c r="A86">
        <v>2000</v>
      </c>
      <c r="B86" t="s">
        <v>20</v>
      </c>
      <c r="C86">
        <v>301</v>
      </c>
      <c r="D86">
        <v>0.76549</v>
      </c>
      <c r="E86">
        <v>0.02101</v>
      </c>
      <c r="F86">
        <v>127</v>
      </c>
      <c r="G86">
        <v>0.00602748031496063</v>
      </c>
      <c r="H86">
        <v>2.7337140744180775</v>
      </c>
      <c r="I86">
        <v>2.744647219428079</v>
      </c>
      <c r="J86">
        <v>3.057236</v>
      </c>
      <c r="K86">
        <v>45.49458333333333</v>
      </c>
    </row>
    <row r="87" spans="1:11" ht="12.75">
      <c r="A87">
        <v>2002</v>
      </c>
      <c r="B87" t="s">
        <v>19</v>
      </c>
      <c r="C87">
        <v>210</v>
      </c>
      <c r="D87">
        <v>0.68428</v>
      </c>
      <c r="E87">
        <v>0.01891</v>
      </c>
      <c r="F87">
        <v>92</v>
      </c>
      <c r="G87">
        <v>0.007437826086956522</v>
      </c>
      <c r="H87">
        <v>4.027247479310864</v>
      </c>
      <c r="I87">
        <v>2.7634886303852224</v>
      </c>
      <c r="J87">
        <v>2.6596512267906984</v>
      </c>
      <c r="K87">
        <v>39.57814325581396</v>
      </c>
    </row>
    <row r="88" spans="1:11" ht="12.75">
      <c r="A88">
        <v>2000</v>
      </c>
      <c r="B88" t="s">
        <v>22</v>
      </c>
      <c r="C88">
        <v>207</v>
      </c>
      <c r="D88">
        <v>0.87542</v>
      </c>
      <c r="E88">
        <v>0.024291</v>
      </c>
      <c r="F88">
        <v>119</v>
      </c>
      <c r="G88">
        <v>0.007356470588235294</v>
      </c>
      <c r="H88">
        <v>3.9382433730524227</v>
      </c>
      <c r="I88">
        <v>2.7747823901670055</v>
      </c>
      <c r="J88">
        <v>4.321626000000001</v>
      </c>
      <c r="K88">
        <v>64.30991071428572</v>
      </c>
    </row>
    <row r="89" spans="1:11" ht="12.75">
      <c r="A89">
        <v>2002</v>
      </c>
      <c r="B89" t="s">
        <v>23</v>
      </c>
      <c r="C89">
        <v>209</v>
      </c>
      <c r="D89">
        <v>0.72941</v>
      </c>
      <c r="E89">
        <v>0.02066</v>
      </c>
      <c r="F89">
        <v>100</v>
      </c>
      <c r="G89">
        <v>0.0072941</v>
      </c>
      <c r="H89">
        <v>3.871343401208492</v>
      </c>
      <c r="I89">
        <v>2.83242620748276</v>
      </c>
      <c r="J89">
        <v>4.394206374697674</v>
      </c>
      <c r="K89">
        <v>65.38997581395348</v>
      </c>
    </row>
    <row r="90" spans="1:11" ht="12.75">
      <c r="A90">
        <v>2002</v>
      </c>
      <c r="B90" t="s">
        <v>17</v>
      </c>
      <c r="C90">
        <v>109</v>
      </c>
      <c r="D90">
        <v>0.74771</v>
      </c>
      <c r="E90">
        <v>0.02182</v>
      </c>
      <c r="F90">
        <v>98</v>
      </c>
      <c r="G90">
        <v>0.0076296938775510205</v>
      </c>
      <c r="H90">
        <v>4.245201206308717</v>
      </c>
      <c r="I90">
        <v>2.918243704109882</v>
      </c>
      <c r="J90">
        <v>2.237289280190364</v>
      </c>
      <c r="K90">
        <v>33.29299524092803</v>
      </c>
    </row>
    <row r="91" spans="1:11" ht="12.75">
      <c r="A91">
        <v>2002</v>
      </c>
      <c r="B91" t="s">
        <v>23</v>
      </c>
      <c r="C91">
        <v>208</v>
      </c>
      <c r="D91">
        <v>0.73079</v>
      </c>
      <c r="E91">
        <v>0.02154</v>
      </c>
      <c r="F91">
        <v>100</v>
      </c>
      <c r="G91">
        <v>0.007307900000000001</v>
      </c>
      <c r="H91">
        <v>3.8860469740391648</v>
      </c>
      <c r="I91">
        <v>2.94749517645288</v>
      </c>
      <c r="J91">
        <v>3.2378362760930237</v>
      </c>
      <c r="K91">
        <v>48.18208744186047</v>
      </c>
    </row>
    <row r="92" spans="1:11" ht="12.75">
      <c r="A92">
        <v>2003</v>
      </c>
      <c r="B92" t="s">
        <v>12</v>
      </c>
      <c r="C92">
        <v>108</v>
      </c>
      <c r="D92">
        <v>0.799546288</v>
      </c>
      <c r="E92">
        <v>0.023746172</v>
      </c>
      <c r="F92">
        <v>94</v>
      </c>
      <c r="G92">
        <v>0.008505811574468086</v>
      </c>
      <c r="H92">
        <v>5.4003229017717755</v>
      </c>
      <c r="I92">
        <v>2.9699558807782243</v>
      </c>
      <c r="J92">
        <v>3.2880055775040664</v>
      </c>
      <c r="K92">
        <v>48.92865442714385</v>
      </c>
    </row>
    <row r="93" spans="1:11" ht="12.75">
      <c r="A93">
        <v>2000</v>
      </c>
      <c r="B93" t="s">
        <v>17</v>
      </c>
      <c r="C93">
        <v>109</v>
      </c>
      <c r="D93">
        <v>0.75772</v>
      </c>
      <c r="E93">
        <v>0.022797</v>
      </c>
      <c r="F93">
        <v>99</v>
      </c>
      <c r="G93">
        <v>0.007653737373737373</v>
      </c>
      <c r="H93">
        <v>4.273332489955802</v>
      </c>
      <c r="I93">
        <v>3.0086311566277786</v>
      </c>
      <c r="J93">
        <v>4.053312</v>
      </c>
      <c r="K93">
        <v>60.31714285714285</v>
      </c>
    </row>
    <row r="94" spans="1:11" ht="12.75">
      <c r="A94">
        <v>2000</v>
      </c>
      <c r="B94" t="s">
        <v>20</v>
      </c>
      <c r="C94">
        <v>102</v>
      </c>
      <c r="D94">
        <v>0.76041</v>
      </c>
      <c r="E94">
        <v>0.02326</v>
      </c>
      <c r="F94">
        <v>127</v>
      </c>
      <c r="G94">
        <v>0.00598748031496063</v>
      </c>
      <c r="H94">
        <v>2.7038404504268225</v>
      </c>
      <c r="I94">
        <v>3.0588761326126694</v>
      </c>
      <c r="J94">
        <v>2.9265974999999997</v>
      </c>
      <c r="K94">
        <v>43.55055803571428</v>
      </c>
    </row>
    <row r="95" spans="1:11" ht="12.75">
      <c r="A95">
        <v>2001</v>
      </c>
      <c r="B95" t="s">
        <v>20</v>
      </c>
      <c r="C95">
        <v>310</v>
      </c>
      <c r="D95">
        <v>0.78014</v>
      </c>
      <c r="E95">
        <v>0.02403</v>
      </c>
      <c r="F95">
        <v>115</v>
      </c>
      <c r="G95">
        <v>0.006783826086956522</v>
      </c>
      <c r="H95">
        <v>3.3650046164155976</v>
      </c>
      <c r="I95">
        <v>3.0802163714205144</v>
      </c>
      <c r="J95">
        <v>2.6997564</v>
      </c>
      <c r="K95">
        <v>40.174946428571424</v>
      </c>
    </row>
    <row r="96" spans="1:11" ht="12.75">
      <c r="A96">
        <v>2000</v>
      </c>
      <c r="B96" t="s">
        <v>20</v>
      </c>
      <c r="C96">
        <v>109</v>
      </c>
      <c r="D96">
        <v>0.7491</v>
      </c>
      <c r="E96">
        <v>0.0231</v>
      </c>
      <c r="F96">
        <v>127</v>
      </c>
      <c r="G96">
        <v>0.005898425196850393</v>
      </c>
      <c r="H96">
        <v>2.638497721951005</v>
      </c>
      <c r="I96">
        <v>3.0837004405286343</v>
      </c>
      <c r="J96">
        <v>4.081914</v>
      </c>
      <c r="K96">
        <v>60.74276785714286</v>
      </c>
    </row>
    <row r="97" spans="1:11" ht="12.75">
      <c r="A97">
        <v>2000</v>
      </c>
      <c r="B97" t="s">
        <v>19</v>
      </c>
      <c r="C97">
        <v>211</v>
      </c>
      <c r="D97">
        <v>0.76558</v>
      </c>
      <c r="E97">
        <v>0.02372</v>
      </c>
      <c r="F97">
        <v>114</v>
      </c>
      <c r="G97">
        <v>0.00671561403508772</v>
      </c>
      <c r="H97">
        <v>3.302538728396086</v>
      </c>
      <c r="I97">
        <v>3.098304553410486</v>
      </c>
      <c r="J97">
        <v>4.6767674999999995</v>
      </c>
      <c r="K97">
        <v>69.5947544642857</v>
      </c>
    </row>
    <row r="98" spans="1:11" ht="12.75">
      <c r="A98">
        <v>2002</v>
      </c>
      <c r="B98" t="s">
        <v>19</v>
      </c>
      <c r="C98">
        <v>109</v>
      </c>
      <c r="D98">
        <v>0.68351</v>
      </c>
      <c r="E98">
        <v>0.02126</v>
      </c>
      <c r="F98">
        <v>92</v>
      </c>
      <c r="G98">
        <v>0.00742945652173913</v>
      </c>
      <c r="H98">
        <v>4.017998991600649</v>
      </c>
      <c r="I98">
        <v>3.110415356029905</v>
      </c>
      <c r="J98">
        <v>3.5847473056744192</v>
      </c>
      <c r="K98">
        <v>53.344453953488376</v>
      </c>
    </row>
    <row r="99" spans="1:11" ht="12.75">
      <c r="A99">
        <v>2000</v>
      </c>
      <c r="B99" t="s">
        <v>20</v>
      </c>
      <c r="C99">
        <v>410</v>
      </c>
      <c r="D99">
        <v>0.83174</v>
      </c>
      <c r="E99">
        <v>0.02621</v>
      </c>
      <c r="F99">
        <v>127</v>
      </c>
      <c r="G99">
        <v>0.006549133858267717</v>
      </c>
      <c r="H99">
        <v>3.154908139642608</v>
      </c>
      <c r="I99">
        <v>3.1512251424724074</v>
      </c>
      <c r="J99">
        <v>3.6174720000000007</v>
      </c>
      <c r="K99">
        <v>53.831428571428575</v>
      </c>
    </row>
    <row r="100" spans="1:11" ht="12.75">
      <c r="A100">
        <v>2000</v>
      </c>
      <c r="B100" t="s">
        <v>22</v>
      </c>
      <c r="C100">
        <v>106</v>
      </c>
      <c r="D100">
        <v>0.85316</v>
      </c>
      <c r="E100">
        <v>0.0269</v>
      </c>
      <c r="F100">
        <v>119</v>
      </c>
      <c r="G100">
        <v>0.0071694117647058825</v>
      </c>
      <c r="H100">
        <v>3.7409878990038727</v>
      </c>
      <c r="I100">
        <v>3.152984199915608</v>
      </c>
      <c r="J100">
        <v>2.7403439999999994</v>
      </c>
      <c r="K100">
        <v>40.77892857142856</v>
      </c>
    </row>
    <row r="101" spans="1:11" ht="12.75">
      <c r="A101">
        <v>2000</v>
      </c>
      <c r="B101" t="s">
        <v>18</v>
      </c>
      <c r="C101">
        <v>110</v>
      </c>
      <c r="D101">
        <v>0.33501</v>
      </c>
      <c r="E101">
        <v>0.01061</v>
      </c>
      <c r="F101">
        <v>114</v>
      </c>
      <c r="G101">
        <v>0.0029386842105263156</v>
      </c>
      <c r="H101">
        <v>1.170193197834498</v>
      </c>
      <c r="I101">
        <v>3.1670696397122473</v>
      </c>
      <c r="J101">
        <v>0.911632</v>
      </c>
      <c r="K101">
        <v>13.565952380952378</v>
      </c>
    </row>
    <row r="102" spans="1:11" ht="12.75">
      <c r="A102">
        <v>2000</v>
      </c>
      <c r="B102" t="s">
        <v>22</v>
      </c>
      <c r="C102">
        <v>307</v>
      </c>
      <c r="D102">
        <v>0.87464</v>
      </c>
      <c r="E102">
        <v>0.027896</v>
      </c>
      <c r="F102">
        <v>119</v>
      </c>
      <c r="G102">
        <v>0.007349915966386554</v>
      </c>
      <c r="H102">
        <v>3.9311587308018128</v>
      </c>
      <c r="I102">
        <v>3.189426506905699</v>
      </c>
      <c r="J102">
        <v>3.3211235</v>
      </c>
      <c r="K102">
        <v>49.4214806547619</v>
      </c>
    </row>
    <row r="103" spans="1:11" ht="12.75">
      <c r="A103">
        <v>2003</v>
      </c>
      <c r="B103" t="s">
        <v>12</v>
      </c>
      <c r="C103">
        <v>210</v>
      </c>
      <c r="D103">
        <v>0.792700531</v>
      </c>
      <c r="E103">
        <v>0.025657093</v>
      </c>
      <c r="F103">
        <v>94</v>
      </c>
      <c r="G103">
        <v>0.008432984372340425</v>
      </c>
      <c r="H103">
        <v>5.293359529213086</v>
      </c>
      <c r="I103">
        <v>3.236669082034461</v>
      </c>
      <c r="J103">
        <v>4.648559609574715</v>
      </c>
      <c r="K103">
        <v>69.17499419009991</v>
      </c>
    </row>
    <row r="104" spans="1:11" ht="12.75">
      <c r="A104">
        <v>2002</v>
      </c>
      <c r="B104" t="s">
        <v>18</v>
      </c>
      <c r="C104">
        <v>404</v>
      </c>
      <c r="D104">
        <v>0.66885</v>
      </c>
      <c r="E104">
        <v>0.02187</v>
      </c>
      <c r="F104">
        <v>104</v>
      </c>
      <c r="G104">
        <v>0.0064312499999999995</v>
      </c>
      <c r="H104">
        <v>3.0543801767369603</v>
      </c>
      <c r="I104">
        <v>3.2697914330567395</v>
      </c>
      <c r="K104" t="s">
        <v>45</v>
      </c>
    </row>
    <row r="105" spans="1:11" ht="12.75">
      <c r="A105">
        <v>2003</v>
      </c>
      <c r="B105" t="s">
        <v>12</v>
      </c>
      <c r="C105">
        <v>310</v>
      </c>
      <c r="D105">
        <v>0.792642259</v>
      </c>
      <c r="E105">
        <v>0.026436281</v>
      </c>
      <c r="F105">
        <v>94</v>
      </c>
      <c r="G105">
        <v>0.008432364457446807</v>
      </c>
      <c r="H105">
        <v>5.292458196476648</v>
      </c>
      <c r="I105">
        <v>3.3352096358516254</v>
      </c>
      <c r="J105">
        <v>5.215457122937485</v>
      </c>
      <c r="K105">
        <v>77.61096909133161</v>
      </c>
    </row>
    <row r="106" spans="1:11" ht="12.75">
      <c r="A106">
        <v>2000</v>
      </c>
      <c r="B106" t="s">
        <v>22</v>
      </c>
      <c r="C106">
        <v>206</v>
      </c>
      <c r="D106">
        <v>0.85882</v>
      </c>
      <c r="E106">
        <v>0.028716</v>
      </c>
      <c r="F106">
        <v>119</v>
      </c>
      <c r="G106">
        <v>0.007216974789915967</v>
      </c>
      <c r="H106">
        <v>3.790186717418395</v>
      </c>
      <c r="I106">
        <v>3.343657576674972</v>
      </c>
      <c r="J106">
        <v>3.8126920000000006</v>
      </c>
      <c r="K106">
        <v>56.736488095238094</v>
      </c>
    </row>
    <row r="107" spans="1:11" ht="12.75">
      <c r="A107">
        <v>2000</v>
      </c>
      <c r="B107" t="s">
        <v>19</v>
      </c>
      <c r="C107">
        <v>110</v>
      </c>
      <c r="D107">
        <v>0.82448</v>
      </c>
      <c r="E107">
        <v>0.02824</v>
      </c>
      <c r="F107">
        <v>114</v>
      </c>
      <c r="G107">
        <v>0.007232280701754386</v>
      </c>
      <c r="H107">
        <v>3.806156234933597</v>
      </c>
      <c r="I107">
        <v>3.425189210168834</v>
      </c>
      <c r="J107">
        <v>3.200246</v>
      </c>
      <c r="K107">
        <v>47.62270833333333</v>
      </c>
    </row>
    <row r="108" spans="1:11" ht="12.75">
      <c r="A108">
        <v>2003</v>
      </c>
      <c r="B108" t="s">
        <v>12</v>
      </c>
      <c r="C108">
        <v>207</v>
      </c>
      <c r="D108">
        <v>0.807608352</v>
      </c>
      <c r="E108">
        <v>0.027700953</v>
      </c>
      <c r="F108">
        <v>94</v>
      </c>
      <c r="G108">
        <v>0.008591578212765958</v>
      </c>
      <c r="H108">
        <v>5.529065666064427</v>
      </c>
      <c r="I108">
        <v>3.4299983316665847</v>
      </c>
      <c r="J108">
        <v>5.782354636300256</v>
      </c>
      <c r="K108">
        <v>86.04694399256331</v>
      </c>
    </row>
    <row r="109" spans="1:11" ht="12.75">
      <c r="A109">
        <v>2000</v>
      </c>
      <c r="B109" t="s">
        <v>21</v>
      </c>
      <c r="C109">
        <v>306</v>
      </c>
      <c r="D109">
        <v>0.83278</v>
      </c>
      <c r="E109">
        <v>0.028963</v>
      </c>
      <c r="F109">
        <v>109</v>
      </c>
      <c r="G109">
        <v>0.007640183486238532</v>
      </c>
      <c r="H109">
        <v>4.257451375436249</v>
      </c>
      <c r="I109">
        <v>3.477869305218665</v>
      </c>
      <c r="J109">
        <v>3.16211</v>
      </c>
      <c r="K109">
        <v>47.05520833333333</v>
      </c>
    </row>
    <row r="110" spans="1:11" ht="12.75">
      <c r="A110">
        <v>2000</v>
      </c>
      <c r="B110" t="s">
        <v>18</v>
      </c>
      <c r="C110">
        <v>302</v>
      </c>
      <c r="D110">
        <v>0.69503</v>
      </c>
      <c r="E110">
        <v>0.02495</v>
      </c>
      <c r="F110">
        <v>114</v>
      </c>
      <c r="G110">
        <v>0.006096754385964912</v>
      </c>
      <c r="H110">
        <v>2.786233653139046</v>
      </c>
      <c r="I110">
        <v>3.5897731033192812</v>
      </c>
      <c r="J110">
        <v>1.481402</v>
      </c>
      <c r="K110">
        <v>22.044672619047617</v>
      </c>
    </row>
    <row r="111" spans="1:11" ht="12.75">
      <c r="A111">
        <v>2003</v>
      </c>
      <c r="B111" t="s">
        <v>12</v>
      </c>
      <c r="C111">
        <v>208</v>
      </c>
      <c r="D111">
        <v>0.804274293</v>
      </c>
      <c r="E111">
        <v>0.02904768</v>
      </c>
      <c r="F111">
        <v>94</v>
      </c>
      <c r="G111">
        <v>0.008556109499999999</v>
      </c>
      <c r="H111">
        <v>5.4754561568440545</v>
      </c>
      <c r="I111">
        <v>3.611663365697056</v>
      </c>
      <c r="J111">
        <v>5.215457122937485</v>
      </c>
      <c r="K111">
        <v>77.61096909133161</v>
      </c>
    </row>
    <row r="112" spans="1:11" ht="12.75">
      <c r="A112">
        <v>2000</v>
      </c>
      <c r="B112" t="s">
        <v>17</v>
      </c>
      <c r="C112">
        <v>209</v>
      </c>
      <c r="D112">
        <v>0.7189</v>
      </c>
      <c r="E112">
        <v>0.025998</v>
      </c>
      <c r="F112">
        <v>99</v>
      </c>
      <c r="G112">
        <v>0.007261616161616162</v>
      </c>
      <c r="H112">
        <v>3.836951873699644</v>
      </c>
      <c r="I112">
        <v>3.616358325219085</v>
      </c>
      <c r="J112">
        <v>3.7417545</v>
      </c>
      <c r="K112">
        <v>55.68087053571428</v>
      </c>
    </row>
    <row r="113" spans="1:11" ht="12.75">
      <c r="A113">
        <v>2000</v>
      </c>
      <c r="B113" t="s">
        <v>20</v>
      </c>
      <c r="C113">
        <v>312</v>
      </c>
      <c r="D113">
        <v>0.87022</v>
      </c>
      <c r="E113">
        <v>0.03167</v>
      </c>
      <c r="F113">
        <v>127</v>
      </c>
      <c r="G113">
        <v>0.006852125984251969</v>
      </c>
      <c r="H113">
        <v>3.428734754113621</v>
      </c>
      <c r="I113">
        <v>3.6393095998712965</v>
      </c>
      <c r="J113">
        <v>0.8699775000000001</v>
      </c>
      <c r="K113">
        <v>12.94609375</v>
      </c>
    </row>
    <row r="114" spans="1:11" ht="12.75">
      <c r="A114">
        <v>2000</v>
      </c>
      <c r="B114" t="s">
        <v>21</v>
      </c>
      <c r="C114">
        <v>201</v>
      </c>
      <c r="D114">
        <v>0.45107</v>
      </c>
      <c r="E114">
        <v>0.016664</v>
      </c>
      <c r="F114">
        <v>109</v>
      </c>
      <c r="G114">
        <v>0.004138256880733945</v>
      </c>
      <c r="H114">
        <v>1.6269245834665278</v>
      </c>
      <c r="I114">
        <v>3.6943268228878</v>
      </c>
      <c r="J114">
        <v>1.4755</v>
      </c>
      <c r="K114">
        <v>21.956845238095237</v>
      </c>
    </row>
    <row r="115" spans="1:11" ht="12.75">
      <c r="A115">
        <v>2004</v>
      </c>
      <c r="B115">
        <v>301</v>
      </c>
      <c r="C115">
        <v>314</v>
      </c>
      <c r="D115">
        <v>0.7957069281045751</v>
      </c>
      <c r="E115">
        <v>0.029541637238779905</v>
      </c>
      <c r="F115">
        <v>96</v>
      </c>
      <c r="G115">
        <v>0.008288613834422658</v>
      </c>
      <c r="H115">
        <v>5.0875405905145605</v>
      </c>
      <c r="I115">
        <v>3.7126278778481896</v>
      </c>
      <c r="J115">
        <v>4.727529744199882</v>
      </c>
      <c r="K115">
        <v>70.35014500297443</v>
      </c>
    </row>
    <row r="116" spans="1:11" ht="12.75">
      <c r="A116">
        <v>2001</v>
      </c>
      <c r="B116" t="s">
        <v>20</v>
      </c>
      <c r="C116">
        <v>101</v>
      </c>
      <c r="D116">
        <v>0.71321</v>
      </c>
      <c r="E116">
        <v>0.02666</v>
      </c>
      <c r="F116">
        <v>115</v>
      </c>
      <c r="G116">
        <v>0.0062018260869565215</v>
      </c>
      <c r="H116">
        <v>2.867825092466904</v>
      </c>
      <c r="I116">
        <v>3.7380294723854126</v>
      </c>
      <c r="J116">
        <v>2.4747766999999996</v>
      </c>
      <c r="K116">
        <v>36.82703422619046</v>
      </c>
    </row>
    <row r="117" spans="1:11" ht="12.75">
      <c r="A117">
        <v>2000</v>
      </c>
      <c r="B117" t="s">
        <v>19</v>
      </c>
      <c r="C117">
        <v>310</v>
      </c>
      <c r="D117">
        <v>0.77087</v>
      </c>
      <c r="E117">
        <v>0.02894</v>
      </c>
      <c r="F117">
        <v>114</v>
      </c>
      <c r="G117">
        <v>0.0067620175438596495</v>
      </c>
      <c r="H117">
        <v>3.344905788125831</v>
      </c>
      <c r="I117">
        <v>3.754199800225719</v>
      </c>
      <c r="J117">
        <v>4.4132204999999995</v>
      </c>
      <c r="K117">
        <v>65.67292410714285</v>
      </c>
    </row>
    <row r="118" spans="1:11" ht="12.75">
      <c r="A118">
        <v>2002</v>
      </c>
      <c r="B118" t="s">
        <v>23</v>
      </c>
      <c r="C118">
        <v>309</v>
      </c>
      <c r="D118">
        <v>0.70394</v>
      </c>
      <c r="E118">
        <v>0.02658</v>
      </c>
      <c r="F118">
        <v>100</v>
      </c>
      <c r="G118">
        <v>0.0070394</v>
      </c>
      <c r="H118">
        <v>3.609739066196832</v>
      </c>
      <c r="I118">
        <v>3.775889990624201</v>
      </c>
      <c r="J118">
        <v>4.2785693648372085</v>
      </c>
      <c r="K118">
        <v>63.66918697674417</v>
      </c>
    </row>
    <row r="119" spans="1:11" ht="12.75">
      <c r="A119">
        <v>2000</v>
      </c>
      <c r="B119" t="s">
        <v>19</v>
      </c>
      <c r="C119">
        <v>111</v>
      </c>
      <c r="D119">
        <v>0.80651</v>
      </c>
      <c r="E119">
        <v>0.03103</v>
      </c>
      <c r="F119">
        <v>114</v>
      </c>
      <c r="G119">
        <v>0.007074649122807017</v>
      </c>
      <c r="H119">
        <v>3.6448617021199587</v>
      </c>
      <c r="I119">
        <v>3.847441445239365</v>
      </c>
      <c r="J119">
        <v>3.5149814999999998</v>
      </c>
      <c r="K119">
        <v>52.306272321428565</v>
      </c>
    </row>
    <row r="120" spans="1:11" ht="12.75">
      <c r="A120">
        <v>2002</v>
      </c>
      <c r="B120" t="s">
        <v>23</v>
      </c>
      <c r="C120">
        <v>205</v>
      </c>
      <c r="D120">
        <v>0.70923</v>
      </c>
      <c r="E120">
        <v>0.02794</v>
      </c>
      <c r="F120">
        <v>100</v>
      </c>
      <c r="G120">
        <v>0.0070923</v>
      </c>
      <c r="H120">
        <v>3.662577442759913</v>
      </c>
      <c r="I120">
        <v>3.9394836653835847</v>
      </c>
      <c r="J120">
        <v>2.890925246511628</v>
      </c>
      <c r="K120">
        <v>43.01972093023256</v>
      </c>
    </row>
    <row r="121" spans="1:11" ht="12.75">
      <c r="A121">
        <v>2000</v>
      </c>
      <c r="B121" t="s">
        <v>22</v>
      </c>
      <c r="C121">
        <v>306</v>
      </c>
      <c r="D121">
        <v>0.86858</v>
      </c>
      <c r="E121">
        <v>0.034695</v>
      </c>
      <c r="F121">
        <v>119</v>
      </c>
      <c r="G121">
        <v>0.0072989915966386555</v>
      </c>
      <c r="H121">
        <v>3.876548905535743</v>
      </c>
      <c r="I121">
        <v>3.9944507126574402</v>
      </c>
      <c r="J121">
        <v>3.0798225</v>
      </c>
      <c r="K121">
        <v>45.83069196428571</v>
      </c>
    </row>
    <row r="122" spans="1:11" ht="12.75">
      <c r="A122">
        <v>2003</v>
      </c>
      <c r="B122" t="s">
        <v>12</v>
      </c>
      <c r="C122">
        <v>206</v>
      </c>
      <c r="D122">
        <v>0.784051173</v>
      </c>
      <c r="E122">
        <v>0.031676415</v>
      </c>
      <c r="F122">
        <v>94</v>
      </c>
      <c r="G122">
        <v>0.008340969925531915</v>
      </c>
      <c r="H122">
        <v>5.161239415453317</v>
      </c>
      <c r="I122">
        <v>4.0400953522966025</v>
      </c>
      <c r="J122">
        <v>5.555595630955148</v>
      </c>
      <c r="K122">
        <v>82.67255403207065</v>
      </c>
    </row>
    <row r="123" spans="1:11" ht="12.75">
      <c r="A123">
        <v>2002</v>
      </c>
      <c r="B123" t="s">
        <v>23</v>
      </c>
      <c r="C123">
        <v>305</v>
      </c>
      <c r="D123">
        <v>0.70489</v>
      </c>
      <c r="E123">
        <v>0.02863</v>
      </c>
      <c r="F123">
        <v>100</v>
      </c>
      <c r="G123">
        <v>0.0070489</v>
      </c>
      <c r="H123">
        <v>3.619171524104688</v>
      </c>
      <c r="I123">
        <v>4.061626636780207</v>
      </c>
      <c r="J123">
        <v>3.0065622563720935</v>
      </c>
      <c r="K123">
        <v>44.740509767441864</v>
      </c>
    </row>
    <row r="124" spans="1:11" ht="12.75">
      <c r="A124">
        <v>2000</v>
      </c>
      <c r="B124" t="s">
        <v>18</v>
      </c>
      <c r="C124">
        <v>402</v>
      </c>
      <c r="D124">
        <v>0.77929</v>
      </c>
      <c r="E124">
        <v>0.03167</v>
      </c>
      <c r="F124">
        <v>114</v>
      </c>
      <c r="G124">
        <v>0.006835877192982456</v>
      </c>
      <c r="H124">
        <v>3.4134645541835673</v>
      </c>
      <c r="I124">
        <v>4.063955651939585</v>
      </c>
      <c r="J124">
        <v>1.937218</v>
      </c>
      <c r="K124">
        <v>28.827648809523808</v>
      </c>
    </row>
    <row r="125" spans="1:11" ht="12.75">
      <c r="A125">
        <v>2002</v>
      </c>
      <c r="B125" t="s">
        <v>17</v>
      </c>
      <c r="C125">
        <v>106</v>
      </c>
      <c r="D125">
        <v>0.66931</v>
      </c>
      <c r="E125">
        <v>0.02723</v>
      </c>
      <c r="F125">
        <v>98</v>
      </c>
      <c r="G125">
        <v>0.00682969387755102</v>
      </c>
      <c r="H125">
        <v>3.4076715122255803</v>
      </c>
      <c r="I125">
        <v>4.068368917243132</v>
      </c>
      <c r="J125">
        <v>2.774391076740036</v>
      </c>
      <c r="K125">
        <v>41.28558149910768</v>
      </c>
    </row>
    <row r="126" spans="1:11" ht="12.75">
      <c r="A126">
        <v>2002</v>
      </c>
      <c r="B126" t="s">
        <v>23</v>
      </c>
      <c r="C126">
        <v>107</v>
      </c>
      <c r="D126">
        <v>0.6866</v>
      </c>
      <c r="E126">
        <v>0.0283</v>
      </c>
      <c r="F126">
        <v>100</v>
      </c>
      <c r="G126">
        <v>0.006866</v>
      </c>
      <c r="H126">
        <v>3.4418272541795885</v>
      </c>
      <c r="I126">
        <v>4.121759394115934</v>
      </c>
      <c r="J126">
        <v>4.394206374697674</v>
      </c>
      <c r="K126">
        <v>65.38997581395348</v>
      </c>
    </row>
    <row r="127" spans="1:11" ht="12.75">
      <c r="A127">
        <v>2002</v>
      </c>
      <c r="B127" t="s">
        <v>20</v>
      </c>
      <c r="C127">
        <v>408</v>
      </c>
      <c r="D127">
        <v>0.77096</v>
      </c>
      <c r="E127">
        <v>0.03185</v>
      </c>
      <c r="F127">
        <v>97</v>
      </c>
      <c r="G127">
        <v>0.007948041237113401</v>
      </c>
      <c r="H127">
        <v>4.633160444962837</v>
      </c>
      <c r="I127">
        <v>4.131213033101588</v>
      </c>
      <c r="J127">
        <v>1.5763874241522906</v>
      </c>
      <c r="K127">
        <v>23.458146192742415</v>
      </c>
    </row>
    <row r="128" spans="1:11" ht="12.75">
      <c r="A128">
        <v>2000</v>
      </c>
      <c r="B128" t="s">
        <v>17</v>
      </c>
      <c r="C128">
        <v>206</v>
      </c>
      <c r="D128">
        <v>0.76668</v>
      </c>
      <c r="E128">
        <v>0.032228</v>
      </c>
      <c r="F128">
        <v>99</v>
      </c>
      <c r="G128">
        <v>0.007744242424242424</v>
      </c>
      <c r="H128">
        <v>4.380906659443995</v>
      </c>
      <c r="I128">
        <v>4.203579068190119</v>
      </c>
      <c r="J128">
        <v>3.8667180000000005</v>
      </c>
      <c r="K128">
        <v>57.54044642857143</v>
      </c>
    </row>
    <row r="129" spans="1:11" ht="12.75">
      <c r="A129">
        <v>2000</v>
      </c>
      <c r="B129" t="s">
        <v>17</v>
      </c>
      <c r="C129">
        <v>112</v>
      </c>
      <c r="D129">
        <v>0.79922</v>
      </c>
      <c r="E129">
        <v>0.03366</v>
      </c>
      <c r="F129">
        <v>99</v>
      </c>
      <c r="G129">
        <v>0.008072929292929293</v>
      </c>
      <c r="H129">
        <v>4.794867071653237</v>
      </c>
      <c r="I129">
        <v>4.211606316158254</v>
      </c>
      <c r="J129">
        <v>2.707656</v>
      </c>
      <c r="K129">
        <v>40.2925</v>
      </c>
    </row>
    <row r="130" spans="1:11" ht="12.75">
      <c r="A130">
        <v>2000</v>
      </c>
      <c r="B130" t="s">
        <v>19</v>
      </c>
      <c r="C130">
        <v>309</v>
      </c>
      <c r="D130">
        <v>0.72665</v>
      </c>
      <c r="E130">
        <v>0.03088</v>
      </c>
      <c r="F130">
        <v>114</v>
      </c>
      <c r="G130">
        <v>0.006374122807017544</v>
      </c>
      <c r="H130">
        <v>3.006822411769593</v>
      </c>
      <c r="I130">
        <v>4.2496387531824125</v>
      </c>
      <c r="J130">
        <v>3.265168</v>
      </c>
      <c r="K130">
        <v>48.58880952380952</v>
      </c>
    </row>
    <row r="131" spans="1:11" ht="12.75">
      <c r="A131">
        <v>2002</v>
      </c>
      <c r="B131" t="s">
        <v>18</v>
      </c>
      <c r="C131">
        <v>102</v>
      </c>
      <c r="D131">
        <v>0.61817</v>
      </c>
      <c r="E131">
        <v>0.02634</v>
      </c>
      <c r="F131">
        <v>104</v>
      </c>
      <c r="G131">
        <v>0.005943942307692308</v>
      </c>
      <c r="H131">
        <v>2.671695423119035</v>
      </c>
      <c r="I131">
        <v>4.2609638125434754</v>
      </c>
      <c r="J131">
        <v>1.987685833227907</v>
      </c>
      <c r="K131">
        <v>29.57865823255814</v>
      </c>
    </row>
    <row r="132" spans="1:11" ht="12.75">
      <c r="A132">
        <v>2002</v>
      </c>
      <c r="B132" t="s">
        <v>18</v>
      </c>
      <c r="C132">
        <v>303</v>
      </c>
      <c r="D132">
        <v>0.66599</v>
      </c>
      <c r="E132">
        <v>0.02882</v>
      </c>
      <c r="F132">
        <v>104</v>
      </c>
      <c r="G132">
        <v>0.00640375</v>
      </c>
      <c r="H132">
        <v>3.0313935579334825</v>
      </c>
      <c r="I132">
        <v>4.327392303187735</v>
      </c>
      <c r="J132">
        <v>2.180583614511628</v>
      </c>
      <c r="K132">
        <v>32.44916093023256</v>
      </c>
    </row>
    <row r="133" spans="1:11" ht="12.75">
      <c r="A133">
        <v>2004</v>
      </c>
      <c r="B133" t="s">
        <v>11</v>
      </c>
      <c r="C133">
        <v>206</v>
      </c>
      <c r="D133">
        <v>0.6358678921568628</v>
      </c>
      <c r="E133">
        <v>0.027962649174645717</v>
      </c>
      <c r="F133">
        <v>94</v>
      </c>
      <c r="G133">
        <v>0.006764552044221945</v>
      </c>
      <c r="H133">
        <v>3.3472354135628617</v>
      </c>
      <c r="I133">
        <v>4.3975563980430685</v>
      </c>
      <c r="J133">
        <v>4.172016656751936</v>
      </c>
      <c r="K133">
        <v>62.083581201665694</v>
      </c>
    </row>
    <row r="134" spans="1:11" ht="12.75">
      <c r="A134">
        <v>2004</v>
      </c>
      <c r="B134">
        <v>301</v>
      </c>
      <c r="C134">
        <v>111</v>
      </c>
      <c r="D134">
        <v>0.8594172195640616</v>
      </c>
      <c r="E134">
        <v>0.03828827619688843</v>
      </c>
      <c r="F134">
        <v>96</v>
      </c>
      <c r="G134">
        <v>0.008952262703792308</v>
      </c>
      <c r="H134">
        <v>6.1049436271150626</v>
      </c>
      <c r="I134">
        <v>4.455144175062039</v>
      </c>
      <c r="J134">
        <v>5.135661808447355</v>
      </c>
      <c r="K134">
        <v>76.42353881618087</v>
      </c>
    </row>
    <row r="135" spans="1:11" ht="12.75">
      <c r="A135">
        <v>2004</v>
      </c>
      <c r="B135">
        <v>502</v>
      </c>
      <c r="C135">
        <v>406</v>
      </c>
      <c r="D135">
        <v>0.8342865757575758</v>
      </c>
      <c r="E135">
        <v>0.037185663277027034</v>
      </c>
      <c r="F135">
        <v>91</v>
      </c>
      <c r="G135">
        <v>0.009167984348984349</v>
      </c>
      <c r="H135">
        <v>6.4776488294776575</v>
      </c>
      <c r="I135">
        <v>4.457181064343569</v>
      </c>
      <c r="J135">
        <v>2.868261451516955</v>
      </c>
      <c r="K135">
        <v>42.68246207614516</v>
      </c>
    </row>
    <row r="136" spans="1:11" ht="12.75">
      <c r="A136">
        <v>2004</v>
      </c>
      <c r="B136">
        <v>222</v>
      </c>
      <c r="C136">
        <v>104</v>
      </c>
      <c r="D136">
        <v>0.7564608974358974</v>
      </c>
      <c r="E136">
        <v>0.034601390144862174</v>
      </c>
      <c r="F136">
        <v>102</v>
      </c>
      <c r="G136">
        <v>0.007416283308195073</v>
      </c>
      <c r="H136">
        <v>4.0034854077941</v>
      </c>
      <c r="I136">
        <v>4.574114836886768</v>
      </c>
      <c r="J136">
        <v>2.0746713265913153</v>
      </c>
      <c r="K136">
        <v>30.873085217132665</v>
      </c>
    </row>
    <row r="137" spans="1:11" ht="12.75">
      <c r="A137">
        <v>2000</v>
      </c>
      <c r="B137" t="s">
        <v>18</v>
      </c>
      <c r="C137">
        <v>201</v>
      </c>
      <c r="D137">
        <v>0.47022</v>
      </c>
      <c r="E137">
        <v>0.02167</v>
      </c>
      <c r="F137">
        <v>114</v>
      </c>
      <c r="G137">
        <v>0.0041247368421052635</v>
      </c>
      <c r="H137">
        <v>1.6208934659883076</v>
      </c>
      <c r="I137">
        <v>4.608481136489302</v>
      </c>
      <c r="J137">
        <v>1.2534939999999999</v>
      </c>
      <c r="K137">
        <v>18.653184523809518</v>
      </c>
    </row>
    <row r="138" spans="1:11" ht="12.75">
      <c r="A138">
        <v>2003</v>
      </c>
      <c r="B138" t="s">
        <v>12</v>
      </c>
      <c r="C138">
        <v>107</v>
      </c>
      <c r="D138">
        <v>0.741104021</v>
      </c>
      <c r="E138">
        <v>0.034274337</v>
      </c>
      <c r="F138">
        <v>94</v>
      </c>
      <c r="G138">
        <v>0.007884085329787233</v>
      </c>
      <c r="H138">
        <v>4.552472759621531</v>
      </c>
      <c r="I138">
        <v>4.624767377965691</v>
      </c>
      <c r="J138">
        <v>4.535180106902161</v>
      </c>
      <c r="K138">
        <v>67.48779920985359</v>
      </c>
    </row>
    <row r="139" spans="1:11" ht="12.75">
      <c r="A139">
        <v>2004</v>
      </c>
      <c r="B139">
        <v>222</v>
      </c>
      <c r="C139">
        <v>402</v>
      </c>
      <c r="D139">
        <v>0.6442404166666665</v>
      </c>
      <c r="E139">
        <v>0.02983886859678951</v>
      </c>
      <c r="F139">
        <v>102</v>
      </c>
      <c r="G139">
        <v>0.006316082516339868</v>
      </c>
      <c r="H139">
        <v>2.9592627789189807</v>
      </c>
      <c r="I139">
        <v>4.631635616898637</v>
      </c>
      <c r="J139">
        <v>1.5985172516359312</v>
      </c>
      <c r="K139">
        <v>23.787459101725165</v>
      </c>
    </row>
    <row r="140" spans="1:11" ht="12.75">
      <c r="A140">
        <v>2002</v>
      </c>
      <c r="B140" t="s">
        <v>23</v>
      </c>
      <c r="C140">
        <v>306</v>
      </c>
      <c r="D140">
        <v>0.7045</v>
      </c>
      <c r="E140">
        <v>0.03271</v>
      </c>
      <c r="F140">
        <v>100</v>
      </c>
      <c r="G140">
        <v>0.007045</v>
      </c>
      <c r="H140">
        <v>3.6152962732826515</v>
      </c>
      <c r="I140">
        <v>4.643009226401704</v>
      </c>
      <c r="J140">
        <v>3.8160213253953486</v>
      </c>
      <c r="K140">
        <v>56.786031627906965</v>
      </c>
    </row>
    <row r="141" spans="1:11" ht="12.75">
      <c r="A141">
        <v>2002</v>
      </c>
      <c r="B141" t="s">
        <v>20</v>
      </c>
      <c r="C141">
        <v>211</v>
      </c>
      <c r="D141">
        <v>0.74778</v>
      </c>
      <c r="E141">
        <v>0.03477</v>
      </c>
      <c r="F141">
        <v>97</v>
      </c>
      <c r="G141">
        <v>0.007709072164948453</v>
      </c>
      <c r="H141">
        <v>4.338785336737422</v>
      </c>
      <c r="I141">
        <v>4.649763299366124</v>
      </c>
      <c r="K141" t="s">
        <v>45</v>
      </c>
    </row>
    <row r="142" spans="1:11" ht="12.75">
      <c r="A142">
        <v>2002</v>
      </c>
      <c r="B142" t="s">
        <v>17</v>
      </c>
      <c r="C142">
        <v>103</v>
      </c>
      <c r="D142">
        <v>0.68262</v>
      </c>
      <c r="E142">
        <v>0.03192</v>
      </c>
      <c r="F142">
        <v>98</v>
      </c>
      <c r="G142">
        <v>0.006965510204081633</v>
      </c>
      <c r="H142">
        <v>3.5372088721657313</v>
      </c>
      <c r="I142">
        <v>4.676100905335325</v>
      </c>
      <c r="J142">
        <v>3.9951231505056515</v>
      </c>
      <c r="K142">
        <v>59.45123735871505</v>
      </c>
    </row>
    <row r="143" spans="1:11" ht="12.75">
      <c r="A143">
        <v>2004</v>
      </c>
      <c r="B143">
        <v>301</v>
      </c>
      <c r="C143">
        <v>210</v>
      </c>
      <c r="D143">
        <v>0.8082379166666668</v>
      </c>
      <c r="E143">
        <v>0.03780909531710847</v>
      </c>
      <c r="F143">
        <v>96</v>
      </c>
      <c r="G143">
        <v>0.00841914496527778</v>
      </c>
      <c r="H143">
        <v>5.273274046586672</v>
      </c>
      <c r="I143">
        <v>4.677966046562214</v>
      </c>
      <c r="J143">
        <v>4.7955517549077955</v>
      </c>
      <c r="K143">
        <v>71.36237730517551</v>
      </c>
    </row>
    <row r="144" spans="1:11" ht="12.75">
      <c r="A144">
        <v>2002</v>
      </c>
      <c r="B144" t="s">
        <v>17</v>
      </c>
      <c r="C144">
        <v>309</v>
      </c>
      <c r="D144">
        <v>0.70259</v>
      </c>
      <c r="E144">
        <v>0.0329</v>
      </c>
      <c r="F144">
        <v>98</v>
      </c>
      <c r="G144">
        <v>0.007169285714285715</v>
      </c>
      <c r="H144">
        <v>3.7408583656108885</v>
      </c>
      <c r="I144">
        <v>4.682674105808508</v>
      </c>
      <c r="J144">
        <v>2.989485744199881</v>
      </c>
      <c r="K144">
        <v>44.48639500297442</v>
      </c>
    </row>
    <row r="145" spans="1:11" ht="12.75">
      <c r="A145">
        <v>2004</v>
      </c>
      <c r="B145">
        <v>222</v>
      </c>
      <c r="C145">
        <v>103</v>
      </c>
      <c r="D145">
        <v>0.7504542735042735</v>
      </c>
      <c r="E145">
        <v>0.03527332378994681</v>
      </c>
      <c r="F145">
        <v>102</v>
      </c>
      <c r="G145">
        <v>0.007357394838277191</v>
      </c>
      <c r="H145">
        <v>3.939243386458714</v>
      </c>
      <c r="I145">
        <v>4.700262898795518</v>
      </c>
      <c r="J145">
        <v>1.9159533016061874</v>
      </c>
      <c r="K145">
        <v>28.511209845330164</v>
      </c>
    </row>
    <row r="146" spans="1:11" ht="12.75">
      <c r="A146">
        <v>2002</v>
      </c>
      <c r="B146" t="s">
        <v>17</v>
      </c>
      <c r="C146">
        <v>112</v>
      </c>
      <c r="D146">
        <v>0.74402</v>
      </c>
      <c r="E146">
        <v>0.0351</v>
      </c>
      <c r="F146">
        <v>98</v>
      </c>
      <c r="G146">
        <v>0.007592040816326531</v>
      </c>
      <c r="H146">
        <v>4.201518136903195</v>
      </c>
      <c r="I146">
        <v>4.717615117873175</v>
      </c>
      <c r="J146">
        <v>2.8093090422367646</v>
      </c>
      <c r="K146">
        <v>41.80519408090423</v>
      </c>
    </row>
    <row r="147" spans="1:11" ht="12.75">
      <c r="A147">
        <v>2000</v>
      </c>
      <c r="B147" t="s">
        <v>21</v>
      </c>
      <c r="C147">
        <v>401</v>
      </c>
      <c r="D147">
        <v>0.53299</v>
      </c>
      <c r="E147">
        <v>0.02556</v>
      </c>
      <c r="F147">
        <v>109</v>
      </c>
      <c r="G147">
        <v>0.004889816513761467</v>
      </c>
      <c r="H147">
        <v>1.9999954493468397</v>
      </c>
      <c r="I147">
        <v>4.795587159233757</v>
      </c>
      <c r="J147">
        <v>2.043</v>
      </c>
      <c r="K147">
        <v>30.401785714285715</v>
      </c>
    </row>
    <row r="148" spans="1:11" ht="12.75">
      <c r="A148">
        <v>2003</v>
      </c>
      <c r="B148" t="s">
        <v>12</v>
      </c>
      <c r="C148">
        <v>209</v>
      </c>
      <c r="D148">
        <v>0.775634702</v>
      </c>
      <c r="E148">
        <v>0.037470686</v>
      </c>
      <c r="F148">
        <v>94</v>
      </c>
      <c r="G148">
        <v>0.008251432999999999</v>
      </c>
      <c r="H148">
        <v>5.035843069698624</v>
      </c>
      <c r="I148">
        <v>4.8309708040886505</v>
      </c>
      <c r="J148">
        <v>5.328836625610039</v>
      </c>
      <c r="K148">
        <v>79.29816407157796</v>
      </c>
    </row>
    <row r="149" spans="1:11" ht="12.75">
      <c r="A149">
        <v>2000</v>
      </c>
      <c r="B149" t="s">
        <v>21</v>
      </c>
      <c r="C149">
        <v>403</v>
      </c>
      <c r="D149">
        <v>0.73651</v>
      </c>
      <c r="E149">
        <v>0.035719</v>
      </c>
      <c r="F149">
        <v>109</v>
      </c>
      <c r="G149">
        <v>0.006756972477064221</v>
      </c>
      <c r="H149">
        <v>3.3402733613331685</v>
      </c>
      <c r="I149">
        <v>4.849764429539314</v>
      </c>
      <c r="J149">
        <v>2.707656</v>
      </c>
      <c r="K149">
        <v>40.2925</v>
      </c>
    </row>
    <row r="150" spans="1:11" ht="12.75">
      <c r="A150">
        <v>2003</v>
      </c>
      <c r="B150" t="s">
        <v>12</v>
      </c>
      <c r="C150">
        <v>110</v>
      </c>
      <c r="D150">
        <v>0.759111056</v>
      </c>
      <c r="E150">
        <v>0.03707537</v>
      </c>
      <c r="F150">
        <v>94</v>
      </c>
      <c r="G150">
        <v>0.008075649531914893</v>
      </c>
      <c r="H150">
        <v>4.798451373408514</v>
      </c>
      <c r="I150">
        <v>4.884050852237885</v>
      </c>
      <c r="J150">
        <v>5.328836625610039</v>
      </c>
      <c r="K150">
        <v>79.29816407157796</v>
      </c>
    </row>
    <row r="151" spans="1:11" ht="12.75">
      <c r="A151">
        <v>2004</v>
      </c>
      <c r="B151">
        <v>502</v>
      </c>
      <c r="C151">
        <v>307</v>
      </c>
      <c r="D151">
        <v>0.8384729847494553</v>
      </c>
      <c r="E151">
        <v>0.0417479179449843</v>
      </c>
      <c r="F151">
        <v>91</v>
      </c>
      <c r="G151">
        <v>0.009213988843400607</v>
      </c>
      <c r="H151">
        <v>6.560029134511526</v>
      </c>
      <c r="I151">
        <v>4.979041508112396</v>
      </c>
      <c r="J151">
        <v>3.5711555621653788</v>
      </c>
      <c r="K151">
        <v>53.142195865556225</v>
      </c>
    </row>
    <row r="152" spans="1:11" ht="12.75">
      <c r="A152">
        <v>2000</v>
      </c>
      <c r="B152" t="s">
        <v>18</v>
      </c>
      <c r="C152">
        <v>404</v>
      </c>
      <c r="D152">
        <v>0.80996</v>
      </c>
      <c r="E152">
        <v>0.04043</v>
      </c>
      <c r="F152">
        <v>114</v>
      </c>
      <c r="G152">
        <v>0.007104912280701755</v>
      </c>
      <c r="H152">
        <v>3.675288791907389</v>
      </c>
      <c r="I152">
        <v>4.9916045236801825</v>
      </c>
      <c r="J152">
        <v>3.770243</v>
      </c>
      <c r="K152">
        <v>56.10480654761904</v>
      </c>
    </row>
    <row r="153" spans="1:11" ht="12.75">
      <c r="A153">
        <v>2000</v>
      </c>
      <c r="B153" t="s">
        <v>21</v>
      </c>
      <c r="C153">
        <v>202</v>
      </c>
      <c r="D153">
        <v>0.543</v>
      </c>
      <c r="E153">
        <v>0.027317</v>
      </c>
      <c r="F153">
        <v>109</v>
      </c>
      <c r="G153">
        <v>0.004981651376146789</v>
      </c>
      <c r="H153">
        <v>2.051091195307675</v>
      </c>
      <c r="I153">
        <v>5.030755064456722</v>
      </c>
      <c r="J153">
        <v>1.9295</v>
      </c>
      <c r="K153">
        <v>28.712797619047613</v>
      </c>
    </row>
    <row r="154" spans="1:11" ht="12.75">
      <c r="A154">
        <v>2002</v>
      </c>
      <c r="B154" t="s">
        <v>18</v>
      </c>
      <c r="C154">
        <v>101</v>
      </c>
      <c r="D154">
        <v>0.35388</v>
      </c>
      <c r="E154">
        <v>0.01829</v>
      </c>
      <c r="F154">
        <v>104</v>
      </c>
      <c r="G154">
        <v>0.0034026923076923075</v>
      </c>
      <c r="H154">
        <v>1.3292726139533286</v>
      </c>
      <c r="I154">
        <v>5.168418672996497</v>
      </c>
      <c r="J154">
        <v>0.9778316383255816</v>
      </c>
      <c r="K154">
        <v>14.55106604651163</v>
      </c>
    </row>
    <row r="155" spans="1:11" ht="12.75">
      <c r="A155">
        <v>2002</v>
      </c>
      <c r="B155" t="s">
        <v>23</v>
      </c>
      <c r="C155">
        <v>201</v>
      </c>
      <c r="D155">
        <v>0.62778</v>
      </c>
      <c r="E155">
        <v>0.03272</v>
      </c>
      <c r="F155">
        <v>100</v>
      </c>
      <c r="G155">
        <v>0.0062778</v>
      </c>
      <c r="H155">
        <v>2.928305619511511</v>
      </c>
      <c r="I155">
        <v>5.212016948612571</v>
      </c>
      <c r="J155">
        <v>1.9658291676279072</v>
      </c>
      <c r="K155">
        <v>29.253410232558135</v>
      </c>
    </row>
    <row r="156" spans="1:11" ht="12.75">
      <c r="A156">
        <v>2002</v>
      </c>
      <c r="B156" t="s">
        <v>20</v>
      </c>
      <c r="C156">
        <v>208</v>
      </c>
      <c r="D156">
        <v>0.75059</v>
      </c>
      <c r="E156">
        <v>0.03931</v>
      </c>
      <c r="F156">
        <v>97</v>
      </c>
      <c r="G156">
        <v>0.007738041237113402</v>
      </c>
      <c r="H156">
        <v>4.373450286086057</v>
      </c>
      <c r="I156">
        <v>5.237213392131523</v>
      </c>
      <c r="J156">
        <v>1.2176846876859013</v>
      </c>
      <c r="K156">
        <v>18.12030785246877</v>
      </c>
    </row>
    <row r="157" spans="1:11" ht="12.75">
      <c r="A157">
        <v>2002</v>
      </c>
      <c r="B157" t="s">
        <v>17</v>
      </c>
      <c r="C157">
        <v>306</v>
      </c>
      <c r="D157">
        <v>0.60333</v>
      </c>
      <c r="E157">
        <v>0.03177</v>
      </c>
      <c r="F157">
        <v>98</v>
      </c>
      <c r="G157">
        <v>0.006156428571428571</v>
      </c>
      <c r="H157">
        <v>2.8322833887437087</v>
      </c>
      <c r="I157">
        <v>5.265774949032867</v>
      </c>
      <c r="J157">
        <v>2.558280613920285</v>
      </c>
      <c r="K157">
        <v>38.06965199286139</v>
      </c>
    </row>
    <row r="158" spans="1:11" ht="12.75">
      <c r="A158">
        <v>2004</v>
      </c>
      <c r="B158">
        <v>222</v>
      </c>
      <c r="C158">
        <v>303</v>
      </c>
      <c r="D158">
        <v>0.7483121323529413</v>
      </c>
      <c r="E158">
        <v>0.039975230203657265</v>
      </c>
      <c r="F158">
        <v>102</v>
      </c>
      <c r="G158">
        <v>0.007336393454440601</v>
      </c>
      <c r="H158">
        <v>3.9165830033039053</v>
      </c>
      <c r="I158">
        <v>5.342052931570399</v>
      </c>
      <c r="J158">
        <v>2.958957465794171</v>
      </c>
      <c r="K158">
        <v>44.032105145746584</v>
      </c>
    </row>
    <row r="159" spans="1:11" ht="12.75">
      <c r="A159">
        <v>2004</v>
      </c>
      <c r="B159">
        <v>222</v>
      </c>
      <c r="C159">
        <v>204</v>
      </c>
      <c r="D159">
        <v>0.753634065934066</v>
      </c>
      <c r="E159">
        <v>0.040473979326114566</v>
      </c>
      <c r="F159">
        <v>102</v>
      </c>
      <c r="G159">
        <v>0.007388569273863392</v>
      </c>
      <c r="H159">
        <v>3.973122416366012</v>
      </c>
      <c r="I159">
        <v>5.370508202273271</v>
      </c>
      <c r="J159">
        <v>3.7525475907198107</v>
      </c>
      <c r="K159">
        <v>55.84148200475908</v>
      </c>
    </row>
    <row r="160" spans="1:11" ht="12.75">
      <c r="A160">
        <v>2004</v>
      </c>
      <c r="B160">
        <v>222</v>
      </c>
      <c r="C160">
        <v>404</v>
      </c>
      <c r="D160">
        <v>0.7681777777777778</v>
      </c>
      <c r="E160">
        <v>0.04126163774261105</v>
      </c>
      <c r="F160">
        <v>102</v>
      </c>
      <c r="G160">
        <v>0.0075311546840958615</v>
      </c>
      <c r="H160">
        <v>4.131830382254532</v>
      </c>
      <c r="I160">
        <v>5.371365709377161</v>
      </c>
      <c r="J160">
        <v>3.593829565734682</v>
      </c>
      <c r="K160">
        <v>53.479606632956575</v>
      </c>
    </row>
    <row r="161" spans="1:11" ht="12.75">
      <c r="A161">
        <v>2002</v>
      </c>
      <c r="B161" t="s">
        <v>23</v>
      </c>
      <c r="C161">
        <v>307</v>
      </c>
      <c r="D161">
        <v>0.71023</v>
      </c>
      <c r="E161">
        <v>0.03831</v>
      </c>
      <c r="F161">
        <v>100</v>
      </c>
      <c r="G161">
        <v>0.007102300000000001</v>
      </c>
      <c r="H161">
        <v>3.672652374578569</v>
      </c>
      <c r="I161">
        <v>5.394027286935218</v>
      </c>
      <c r="J161">
        <v>2.6596512267906984</v>
      </c>
      <c r="K161">
        <v>39.57814325581396</v>
      </c>
    </row>
    <row r="162" spans="1:11" ht="12.75">
      <c r="A162">
        <v>2004</v>
      </c>
      <c r="B162">
        <v>502</v>
      </c>
      <c r="C162">
        <v>407</v>
      </c>
      <c r="D162">
        <v>0.828194</v>
      </c>
      <c r="E162">
        <v>0.0454134478030335</v>
      </c>
      <c r="F162">
        <v>91</v>
      </c>
      <c r="G162">
        <v>0.009101032967032966</v>
      </c>
      <c r="H162">
        <v>6.3596037054349965</v>
      </c>
      <c r="I162">
        <v>5.4834311529706214</v>
      </c>
      <c r="J162">
        <v>2.902272456870911</v>
      </c>
      <c r="K162">
        <v>43.18857822724569</v>
      </c>
    </row>
    <row r="163" spans="1:11" ht="12.75">
      <c r="A163">
        <v>2004</v>
      </c>
      <c r="B163">
        <v>301</v>
      </c>
      <c r="C163">
        <v>109</v>
      </c>
      <c r="D163">
        <v>0.7619794444444444</v>
      </c>
      <c r="E163">
        <v>0.04183630540096262</v>
      </c>
      <c r="F163">
        <v>96</v>
      </c>
      <c r="G163">
        <v>0.00793728587962963</v>
      </c>
      <c r="H163">
        <v>4.619491989360166</v>
      </c>
      <c r="I163">
        <v>5.4904769027549385</v>
      </c>
      <c r="J163">
        <v>4.1493426531826305</v>
      </c>
      <c r="K163">
        <v>61.74617043426533</v>
      </c>
    </row>
    <row r="164" spans="1:11" ht="12.75">
      <c r="A164">
        <v>2004</v>
      </c>
      <c r="B164" t="s">
        <v>11</v>
      </c>
      <c r="C164">
        <v>309</v>
      </c>
      <c r="D164">
        <v>0.6450659477124182</v>
      </c>
      <c r="E164">
        <v>0.03558465732927014</v>
      </c>
      <c r="F164">
        <v>94</v>
      </c>
      <c r="G164">
        <v>0.0068624036990682785</v>
      </c>
      <c r="H164">
        <v>3.438428738708959</v>
      </c>
      <c r="I164">
        <v>5.516437110881942</v>
      </c>
      <c r="J164">
        <v>4.466778703152886</v>
      </c>
      <c r="K164">
        <v>66.46992117787032</v>
      </c>
    </row>
    <row r="165" spans="1:11" ht="12.75">
      <c r="A165">
        <v>2004</v>
      </c>
      <c r="B165">
        <v>222</v>
      </c>
      <c r="C165">
        <v>403</v>
      </c>
      <c r="D165">
        <v>0.6825463614163615</v>
      </c>
      <c r="E165">
        <v>0.03769202419071104</v>
      </c>
      <c r="F165">
        <v>102</v>
      </c>
      <c r="G165">
        <v>0.006691630994278054</v>
      </c>
      <c r="H165">
        <v>3.2808526504809543</v>
      </c>
      <c r="I165">
        <v>5.522265786091921</v>
      </c>
      <c r="J165">
        <v>1.9953123140987514</v>
      </c>
      <c r="K165">
        <v>29.692147531231416</v>
      </c>
    </row>
    <row r="166" spans="1:11" ht="12.75">
      <c r="A166">
        <v>2001</v>
      </c>
      <c r="B166" t="s">
        <v>20</v>
      </c>
      <c r="C166">
        <v>109</v>
      </c>
      <c r="D166">
        <v>0.69212</v>
      </c>
      <c r="E166">
        <v>0.03828</v>
      </c>
      <c r="F166">
        <v>115</v>
      </c>
      <c r="G166">
        <v>0.006018434782608695</v>
      </c>
      <c r="H166">
        <v>2.7269297528930028</v>
      </c>
      <c r="I166">
        <v>5.530832803560077</v>
      </c>
      <c r="J166">
        <v>3.03722595</v>
      </c>
      <c r="K166">
        <v>45.19681473214285</v>
      </c>
    </row>
    <row r="167" spans="1:11" ht="12.75">
      <c r="A167">
        <v>2002</v>
      </c>
      <c r="B167" t="s">
        <v>18</v>
      </c>
      <c r="C167">
        <v>103</v>
      </c>
      <c r="D167">
        <v>0.69972</v>
      </c>
      <c r="E167">
        <v>0.03874</v>
      </c>
      <c r="F167">
        <v>104</v>
      </c>
      <c r="G167">
        <v>0.006728076923076923</v>
      </c>
      <c r="H167">
        <v>3.3138645286540154</v>
      </c>
      <c r="I167">
        <v>5.536500314411478</v>
      </c>
      <c r="J167">
        <v>2.9232019503627913</v>
      </c>
      <c r="K167">
        <v>43.50002902325582</v>
      </c>
    </row>
    <row r="168" spans="1:11" ht="12.75">
      <c r="A168">
        <v>2004</v>
      </c>
      <c r="B168">
        <v>601</v>
      </c>
      <c r="C168">
        <v>109</v>
      </c>
      <c r="D168">
        <v>0.7631355555555555</v>
      </c>
      <c r="E168">
        <v>0.04250266660686133</v>
      </c>
      <c r="F168">
        <v>109</v>
      </c>
      <c r="G168">
        <v>0.00700124362895005</v>
      </c>
      <c r="H168">
        <v>3.5721009845779808</v>
      </c>
      <c r="I168">
        <v>5.569477964621868</v>
      </c>
      <c r="J168">
        <v>3.253719512195123</v>
      </c>
      <c r="K168">
        <v>48.41844512195123</v>
      </c>
    </row>
    <row r="169" spans="1:11" ht="12.75">
      <c r="A169">
        <v>2004</v>
      </c>
      <c r="B169">
        <v>301</v>
      </c>
      <c r="C169">
        <v>310</v>
      </c>
      <c r="D169">
        <v>0.7613113289760348</v>
      </c>
      <c r="E169">
        <v>0.04256495830209576</v>
      </c>
      <c r="F169">
        <v>96</v>
      </c>
      <c r="G169">
        <v>0.007930326343500363</v>
      </c>
      <c r="H169">
        <v>4.610668952392193</v>
      </c>
      <c r="I169">
        <v>5.59100550353634</v>
      </c>
      <c r="J169">
        <v>4.466778703152886</v>
      </c>
      <c r="K169">
        <v>66.46992117787032</v>
      </c>
    </row>
    <row r="170" spans="1:11" ht="12.75">
      <c r="A170">
        <v>2000</v>
      </c>
      <c r="B170" t="s">
        <v>21</v>
      </c>
      <c r="C170">
        <v>105</v>
      </c>
      <c r="D170">
        <v>0.80081</v>
      </c>
      <c r="E170">
        <v>0.044941</v>
      </c>
      <c r="F170">
        <v>109</v>
      </c>
      <c r="G170">
        <v>0.007346880733944954</v>
      </c>
      <c r="H170">
        <v>3.9278823818191793</v>
      </c>
      <c r="I170">
        <v>5.6119429078058465</v>
      </c>
      <c r="J170">
        <v>3.730518</v>
      </c>
      <c r="K170">
        <v>55.51366071428571</v>
      </c>
    </row>
    <row r="171" spans="1:11" ht="12.75">
      <c r="A171">
        <v>2004</v>
      </c>
      <c r="B171">
        <v>301</v>
      </c>
      <c r="C171">
        <v>309</v>
      </c>
      <c r="D171">
        <v>0.7475187499999999</v>
      </c>
      <c r="E171">
        <v>0.04250927464998964</v>
      </c>
      <c r="F171">
        <v>96</v>
      </c>
      <c r="G171">
        <v>0.007786653645833332</v>
      </c>
      <c r="H171">
        <v>4.432244280692847</v>
      </c>
      <c r="I171">
        <v>5.686716841549411</v>
      </c>
      <c r="J171">
        <v>4.240038667459847</v>
      </c>
      <c r="K171">
        <v>63.095813503866765</v>
      </c>
    </row>
    <row r="172" spans="1:11" ht="12.75">
      <c r="A172">
        <v>2000</v>
      </c>
      <c r="B172" t="s">
        <v>17</v>
      </c>
      <c r="C172">
        <v>212</v>
      </c>
      <c r="D172">
        <v>0.75974</v>
      </c>
      <c r="E172">
        <v>0.0434</v>
      </c>
      <c r="F172">
        <v>99</v>
      </c>
      <c r="G172">
        <v>0.007674141414141414</v>
      </c>
      <c r="H172">
        <v>4.297351726303433</v>
      </c>
      <c r="I172">
        <v>5.712480585463449</v>
      </c>
      <c r="J172">
        <v>4.1617045</v>
      </c>
      <c r="K172">
        <v>61.930126488095226</v>
      </c>
    </row>
    <row r="173" spans="1:11" ht="12.75">
      <c r="A173">
        <v>2002</v>
      </c>
      <c r="B173" t="s">
        <v>17</v>
      </c>
      <c r="C173">
        <v>312</v>
      </c>
      <c r="D173">
        <v>0.71408</v>
      </c>
      <c r="E173">
        <v>0.041129</v>
      </c>
      <c r="F173">
        <v>98</v>
      </c>
      <c r="G173">
        <v>0.007286530612244898</v>
      </c>
      <c r="H173">
        <v>3.863302038144502</v>
      </c>
      <c r="I173">
        <v>5.759718799014116</v>
      </c>
      <c r="J173">
        <v>3.8120260368828083</v>
      </c>
      <c r="K173">
        <v>56.72657792980369</v>
      </c>
    </row>
    <row r="174" spans="1:11" ht="12.75">
      <c r="A174">
        <v>2004</v>
      </c>
      <c r="B174">
        <v>222</v>
      </c>
      <c r="C174">
        <v>203</v>
      </c>
      <c r="D174">
        <v>0.7350384126984126</v>
      </c>
      <c r="E174">
        <v>0.04241187837550125</v>
      </c>
      <c r="F174">
        <v>102</v>
      </c>
      <c r="G174">
        <v>0.007206258948023654</v>
      </c>
      <c r="H174">
        <v>3.7790461704233236</v>
      </c>
      <c r="I174">
        <v>5.770022034603913</v>
      </c>
      <c r="J174">
        <v>1.7118872694824516</v>
      </c>
      <c r="K174">
        <v>25.474512938726953</v>
      </c>
    </row>
    <row r="175" spans="1:11" ht="12.75">
      <c r="A175">
        <v>2004</v>
      </c>
      <c r="B175">
        <v>301</v>
      </c>
      <c r="C175">
        <v>202</v>
      </c>
      <c r="D175">
        <v>0.6478481481481482</v>
      </c>
      <c r="E175">
        <v>0.037676517428992515</v>
      </c>
      <c r="F175">
        <v>96</v>
      </c>
      <c r="G175">
        <v>0.006748418209876543</v>
      </c>
      <c r="H175">
        <v>3.3324334109264266</v>
      </c>
      <c r="I175">
        <v>5.815640213943585</v>
      </c>
      <c r="J175">
        <v>2.8455874479476506</v>
      </c>
      <c r="K175">
        <v>42.3450513087448</v>
      </c>
    </row>
    <row r="176" spans="1:11" ht="12.75">
      <c r="A176">
        <v>2002</v>
      </c>
      <c r="B176" t="s">
        <v>20</v>
      </c>
      <c r="C176">
        <v>412</v>
      </c>
      <c r="D176">
        <v>0.76651</v>
      </c>
      <c r="E176">
        <v>0.04499</v>
      </c>
      <c r="F176">
        <v>97</v>
      </c>
      <c r="G176">
        <v>0.007902164948453609</v>
      </c>
      <c r="H176">
        <v>4.575138723026131</v>
      </c>
      <c r="I176">
        <v>5.8694602810139465</v>
      </c>
      <c r="J176">
        <v>1.4673163973825105</v>
      </c>
      <c r="K176">
        <v>21.835065437239738</v>
      </c>
    </row>
    <row r="177" spans="1:11" ht="12.75">
      <c r="A177">
        <v>2000</v>
      </c>
      <c r="B177" t="s">
        <v>19</v>
      </c>
      <c r="C177">
        <v>210</v>
      </c>
      <c r="D177">
        <v>0.76359</v>
      </c>
      <c r="E177">
        <v>0.04511</v>
      </c>
      <c r="F177">
        <v>114</v>
      </c>
      <c r="G177">
        <v>0.006698157894736842</v>
      </c>
      <c r="H177">
        <v>3.2867402974958986</v>
      </c>
      <c r="I177">
        <v>5.907620581725795</v>
      </c>
      <c r="J177">
        <v>3.1493979999999993</v>
      </c>
      <c r="K177">
        <v>46.86604166666665</v>
      </c>
    </row>
    <row r="178" spans="1:11" ht="12.75">
      <c r="A178">
        <v>2004</v>
      </c>
      <c r="B178" t="s">
        <v>11</v>
      </c>
      <c r="C178">
        <v>209</v>
      </c>
      <c r="D178">
        <v>0.6015503267973856</v>
      </c>
      <c r="E178">
        <v>0.03559559895282288</v>
      </c>
      <c r="F178">
        <v>94</v>
      </c>
      <c r="G178">
        <v>0.006399471561674315</v>
      </c>
      <c r="H178">
        <v>3.0278328932798253</v>
      </c>
      <c r="I178">
        <v>5.917310217805301</v>
      </c>
      <c r="J178">
        <v>3.083664485425343</v>
      </c>
      <c r="K178">
        <v>45.887864366448554</v>
      </c>
    </row>
    <row r="179" spans="1:11" ht="12.75">
      <c r="A179">
        <v>2004</v>
      </c>
      <c r="B179" t="s">
        <v>11</v>
      </c>
      <c r="C179">
        <v>103</v>
      </c>
      <c r="D179">
        <v>0.49169200435729854</v>
      </c>
      <c r="E179">
        <v>0.029201411389562865</v>
      </c>
      <c r="F179">
        <v>94</v>
      </c>
      <c r="G179">
        <v>0.005230766003801048</v>
      </c>
      <c r="H179">
        <v>2.1963650198017053</v>
      </c>
      <c r="I179">
        <v>5.938964052859203</v>
      </c>
      <c r="J179">
        <v>2.154030339083879</v>
      </c>
      <c r="K179">
        <v>32.05402290303391</v>
      </c>
    </row>
    <row r="180" spans="1:11" ht="12.75">
      <c r="A180">
        <v>2002</v>
      </c>
      <c r="B180" t="s">
        <v>17</v>
      </c>
      <c r="C180">
        <v>203</v>
      </c>
      <c r="D180">
        <v>0.60758</v>
      </c>
      <c r="E180">
        <v>0.03638</v>
      </c>
      <c r="F180">
        <v>98</v>
      </c>
      <c r="G180">
        <v>0.006199795918367347</v>
      </c>
      <c r="H180">
        <v>2.8662261886870035</v>
      </c>
      <c r="I180">
        <v>5.987688864017907</v>
      </c>
      <c r="J180">
        <v>1.994514189173111</v>
      </c>
      <c r="K180">
        <v>29.680270672218914</v>
      </c>
    </row>
    <row r="181" spans="1:11" ht="12.75">
      <c r="A181">
        <v>2000</v>
      </c>
      <c r="B181" t="s">
        <v>19</v>
      </c>
      <c r="C181">
        <v>109</v>
      </c>
      <c r="D181">
        <v>0.69566</v>
      </c>
      <c r="E181">
        <v>0.04174</v>
      </c>
      <c r="F181">
        <v>114</v>
      </c>
      <c r="G181">
        <v>0.006102280701754385</v>
      </c>
      <c r="H181">
        <v>2.7904665879420074</v>
      </c>
      <c r="I181">
        <v>6.000057499353133</v>
      </c>
      <c r="J181">
        <v>3.8551409999999997</v>
      </c>
      <c r="K181">
        <v>57.368169642857126</v>
      </c>
    </row>
    <row r="182" spans="1:11" ht="12.75">
      <c r="A182">
        <v>2000</v>
      </c>
      <c r="B182" t="s">
        <v>20</v>
      </c>
      <c r="C182">
        <v>201</v>
      </c>
      <c r="D182">
        <v>0.69827</v>
      </c>
      <c r="E182">
        <v>0.04198</v>
      </c>
      <c r="F182">
        <v>127</v>
      </c>
      <c r="G182">
        <v>0.005498188976377953</v>
      </c>
      <c r="H182">
        <v>2.363786590473706</v>
      </c>
      <c r="I182">
        <v>6.0120010884042</v>
      </c>
      <c r="J182">
        <v>2.25638</v>
      </c>
      <c r="K182">
        <v>33.577083333333334</v>
      </c>
    </row>
    <row r="183" spans="1:11" ht="12.75">
      <c r="A183">
        <v>2000</v>
      </c>
      <c r="B183" t="s">
        <v>20</v>
      </c>
      <c r="C183">
        <v>101</v>
      </c>
      <c r="D183">
        <v>0.58676</v>
      </c>
      <c r="E183">
        <v>0.03599</v>
      </c>
      <c r="F183">
        <v>127</v>
      </c>
      <c r="G183">
        <v>0.00462015748031496</v>
      </c>
      <c r="H183">
        <v>1.8571992414814014</v>
      </c>
      <c r="I183">
        <v>6.1336832776603725</v>
      </c>
      <c r="J183">
        <v>2.024613</v>
      </c>
      <c r="K183">
        <v>30.12816964285714</v>
      </c>
    </row>
    <row r="184" spans="1:11" ht="12.75">
      <c r="A184">
        <v>2004</v>
      </c>
      <c r="B184">
        <v>222</v>
      </c>
      <c r="C184">
        <v>302</v>
      </c>
      <c r="D184">
        <v>0.643826593137255</v>
      </c>
      <c r="E184">
        <v>0.03966719057160013</v>
      </c>
      <c r="F184">
        <v>102</v>
      </c>
      <c r="G184">
        <v>0.006312025422914265</v>
      </c>
      <c r="H184">
        <v>2.9559665663188412</v>
      </c>
      <c r="I184">
        <v>6.16116062840909</v>
      </c>
      <c r="J184">
        <v>1.847931290898275</v>
      </c>
      <c r="K184">
        <v>27.49897754312909</v>
      </c>
    </row>
    <row r="185" spans="1:11" ht="12.75">
      <c r="A185">
        <v>2002</v>
      </c>
      <c r="B185" t="s">
        <v>19</v>
      </c>
      <c r="C185">
        <v>111</v>
      </c>
      <c r="D185">
        <v>0.74148</v>
      </c>
      <c r="E185">
        <v>0.04606</v>
      </c>
      <c r="F185">
        <v>92</v>
      </c>
      <c r="G185">
        <v>0.008059565217391304</v>
      </c>
      <c r="H185">
        <v>4.777296850618005</v>
      </c>
      <c r="I185">
        <v>6.211900523277769</v>
      </c>
      <c r="J185">
        <v>2.0814661774883723</v>
      </c>
      <c r="K185">
        <v>30.97419906976744</v>
      </c>
    </row>
    <row r="186" spans="1:11" ht="12.75">
      <c r="A186">
        <v>2000</v>
      </c>
      <c r="B186" t="s">
        <v>18</v>
      </c>
      <c r="C186">
        <v>310</v>
      </c>
      <c r="D186">
        <v>0.37684</v>
      </c>
      <c r="E186">
        <v>0.02352</v>
      </c>
      <c r="F186">
        <v>114</v>
      </c>
      <c r="G186">
        <v>0.0033056140350877193</v>
      </c>
      <c r="H186">
        <v>1.2942928501419688</v>
      </c>
      <c r="I186">
        <v>6.241375650143296</v>
      </c>
      <c r="J186">
        <v>1.0255860000000003</v>
      </c>
      <c r="K186">
        <v>15.261696428571431</v>
      </c>
    </row>
    <row r="187" spans="1:11" ht="12.75">
      <c r="A187">
        <v>2000</v>
      </c>
      <c r="B187" t="s">
        <v>18</v>
      </c>
      <c r="C187">
        <v>301</v>
      </c>
      <c r="D187">
        <v>0.4651</v>
      </c>
      <c r="E187">
        <v>0.02905</v>
      </c>
      <c r="F187">
        <v>114</v>
      </c>
      <c r="G187">
        <v>0.004079824561403509</v>
      </c>
      <c r="H187">
        <v>1.6010187028366945</v>
      </c>
      <c r="I187">
        <v>6.245968608901311</v>
      </c>
      <c r="J187">
        <v>1.2534939999999999</v>
      </c>
      <c r="K187">
        <v>18.653184523809518</v>
      </c>
    </row>
    <row r="188" spans="1:11" ht="12.75">
      <c r="A188">
        <v>2002</v>
      </c>
      <c r="B188" t="s">
        <v>17</v>
      </c>
      <c r="C188">
        <v>303</v>
      </c>
      <c r="D188">
        <v>0.62545</v>
      </c>
      <c r="E188">
        <v>0.03911</v>
      </c>
      <c r="F188">
        <v>98</v>
      </c>
      <c r="G188">
        <v>0.006382142857142857</v>
      </c>
      <c r="H188">
        <v>3.0134540680306263</v>
      </c>
      <c r="I188">
        <v>6.253097769605883</v>
      </c>
      <c r="J188">
        <v>2.787088518738846</v>
      </c>
      <c r="K188">
        <v>41.47453152885187</v>
      </c>
    </row>
    <row r="189" spans="1:11" ht="12.75">
      <c r="A189">
        <v>2001</v>
      </c>
      <c r="B189" t="s">
        <v>21</v>
      </c>
      <c r="C189">
        <v>202</v>
      </c>
      <c r="D189">
        <v>0.42808</v>
      </c>
      <c r="E189">
        <v>0.026845</v>
      </c>
      <c r="F189">
        <v>55</v>
      </c>
      <c r="G189">
        <v>0.007783272727272727</v>
      </c>
      <c r="H189">
        <v>4.428129796482998</v>
      </c>
      <c r="I189">
        <v>6.271024107643432</v>
      </c>
      <c r="J189">
        <v>2.1672825000000007</v>
      </c>
      <c r="K189">
        <v>32.25122767857143</v>
      </c>
    </row>
    <row r="190" spans="1:11" ht="12.75">
      <c r="A190">
        <v>2000</v>
      </c>
      <c r="B190" t="s">
        <v>21</v>
      </c>
      <c r="C190">
        <v>205</v>
      </c>
      <c r="D190">
        <v>0.80618</v>
      </c>
      <c r="E190">
        <v>0.050589</v>
      </c>
      <c r="F190">
        <v>109</v>
      </c>
      <c r="G190">
        <v>0.007396146788990826</v>
      </c>
      <c r="H190">
        <v>3.981401256524406</v>
      </c>
      <c r="I190">
        <v>6.275149470341611</v>
      </c>
      <c r="J190">
        <v>3.1493979999999993</v>
      </c>
      <c r="K190">
        <v>46.86604166666665</v>
      </c>
    </row>
    <row r="191" spans="1:11" ht="12.75">
      <c r="A191">
        <v>2004</v>
      </c>
      <c r="B191" t="s">
        <v>11</v>
      </c>
      <c r="C191">
        <v>212</v>
      </c>
      <c r="D191">
        <v>0.627278431372549</v>
      </c>
      <c r="E191">
        <v>0.03957589005389269</v>
      </c>
      <c r="F191">
        <v>94</v>
      </c>
      <c r="G191">
        <v>0.006673174801835628</v>
      </c>
      <c r="H191">
        <v>3.264261097354898</v>
      </c>
      <c r="I191">
        <v>6.309142491524317</v>
      </c>
      <c r="J191">
        <v>3.1970345032718623</v>
      </c>
      <c r="K191">
        <v>47.57491820345033</v>
      </c>
    </row>
    <row r="192" spans="1:11" ht="12.75">
      <c r="A192">
        <v>2003</v>
      </c>
      <c r="B192">
        <v>502</v>
      </c>
      <c r="C192">
        <v>407</v>
      </c>
      <c r="D192">
        <v>0.829970885</v>
      </c>
      <c r="E192">
        <v>0.052545546</v>
      </c>
      <c r="F192">
        <v>90</v>
      </c>
      <c r="G192">
        <v>0.009221898722222222</v>
      </c>
      <c r="H192">
        <v>6.574298549559198</v>
      </c>
      <c r="I192">
        <v>6.331010755877298</v>
      </c>
      <c r="J192">
        <v>5.546572621809746</v>
      </c>
      <c r="K192">
        <v>82.53828306264502</v>
      </c>
    </row>
    <row r="193" spans="1:11" ht="12.75">
      <c r="A193">
        <v>2000</v>
      </c>
      <c r="B193" t="s">
        <v>18</v>
      </c>
      <c r="C193">
        <v>210</v>
      </c>
      <c r="D193">
        <v>0.29757</v>
      </c>
      <c r="E193">
        <v>0.01887</v>
      </c>
      <c r="F193">
        <v>114</v>
      </c>
      <c r="G193">
        <v>0.002610263157894737</v>
      </c>
      <c r="H193">
        <v>1.0692437237874892</v>
      </c>
      <c r="I193">
        <v>6.341365056961387</v>
      </c>
      <c r="J193">
        <v>1.13954</v>
      </c>
      <c r="K193">
        <v>16.957440476190474</v>
      </c>
    </row>
    <row r="194" spans="1:11" ht="12.75">
      <c r="A194">
        <v>2002</v>
      </c>
      <c r="B194" t="s">
        <v>19</v>
      </c>
      <c r="C194">
        <v>310</v>
      </c>
      <c r="D194">
        <v>0.53253</v>
      </c>
      <c r="E194">
        <v>0.03402</v>
      </c>
      <c r="F194">
        <v>92</v>
      </c>
      <c r="G194">
        <v>0.005788369565217391</v>
      </c>
      <c r="H194">
        <v>2.5599236362730458</v>
      </c>
      <c r="I194">
        <v>6.388372486057124</v>
      </c>
      <c r="J194">
        <v>4.50984338455814</v>
      </c>
      <c r="K194">
        <v>67.1107646511628</v>
      </c>
    </row>
    <row r="195" spans="1:11" ht="12.75">
      <c r="A195">
        <v>2002</v>
      </c>
      <c r="B195" t="s">
        <v>17</v>
      </c>
      <c r="C195">
        <v>212</v>
      </c>
      <c r="D195">
        <v>0.72286</v>
      </c>
      <c r="E195">
        <v>0.04623</v>
      </c>
      <c r="F195">
        <v>98</v>
      </c>
      <c r="G195">
        <v>0.007376122448979591</v>
      </c>
      <c r="H195">
        <v>3.9595609410022714</v>
      </c>
      <c r="I195">
        <v>6.395429267077997</v>
      </c>
      <c r="J195">
        <v>3.1357602760261747</v>
      </c>
      <c r="K195">
        <v>46.6630993456276</v>
      </c>
    </row>
    <row r="196" spans="1:11" ht="12.75">
      <c r="A196">
        <v>2000</v>
      </c>
      <c r="B196" t="s">
        <v>18</v>
      </c>
      <c r="C196">
        <v>101</v>
      </c>
      <c r="D196">
        <v>0.48289</v>
      </c>
      <c r="E196">
        <v>0.0309</v>
      </c>
      <c r="F196">
        <v>114</v>
      </c>
      <c r="G196">
        <v>0.004235877192982456</v>
      </c>
      <c r="H196">
        <v>1.6711429170487533</v>
      </c>
      <c r="I196">
        <v>6.398972850959845</v>
      </c>
      <c r="J196">
        <v>1.367448</v>
      </c>
      <c r="K196">
        <v>20.348928571428573</v>
      </c>
    </row>
    <row r="197" spans="1:11" ht="12.75">
      <c r="A197">
        <v>2002</v>
      </c>
      <c r="B197" t="s">
        <v>17</v>
      </c>
      <c r="C197">
        <v>206</v>
      </c>
      <c r="D197">
        <v>0.71723</v>
      </c>
      <c r="E197">
        <v>0.04625</v>
      </c>
      <c r="F197">
        <v>98</v>
      </c>
      <c r="G197">
        <v>0.007318673469387756</v>
      </c>
      <c r="H197">
        <v>3.8975646561307506</v>
      </c>
      <c r="I197">
        <v>6.44841961434965</v>
      </c>
      <c r="J197">
        <v>2.4386707102914937</v>
      </c>
      <c r="K197">
        <v>36.289742712671035</v>
      </c>
    </row>
    <row r="198" spans="1:11" ht="12.75">
      <c r="A198">
        <v>2004</v>
      </c>
      <c r="B198" t="s">
        <v>11</v>
      </c>
      <c r="C198">
        <v>312</v>
      </c>
      <c r="D198">
        <v>0.60980625</v>
      </c>
      <c r="E198">
        <v>0.039875912280671034</v>
      </c>
      <c r="F198">
        <v>94</v>
      </c>
      <c r="G198">
        <v>0.006487300531914894</v>
      </c>
      <c r="H198">
        <v>3.1017726325494603</v>
      </c>
      <c r="I198">
        <v>6.5391117720867955</v>
      </c>
      <c r="J198">
        <v>3.775221594289115</v>
      </c>
      <c r="K198">
        <v>56.17889277215944</v>
      </c>
    </row>
    <row r="199" spans="1:11" ht="12.75">
      <c r="A199">
        <v>2000</v>
      </c>
      <c r="B199" t="s">
        <v>21</v>
      </c>
      <c r="C199">
        <v>402</v>
      </c>
      <c r="D199">
        <v>0.55822</v>
      </c>
      <c r="E199">
        <v>0.037076</v>
      </c>
      <c r="F199">
        <v>109</v>
      </c>
      <c r="G199">
        <v>0.0051212844036697255</v>
      </c>
      <c r="H199">
        <v>2.1312936325451326</v>
      </c>
      <c r="I199">
        <v>6.641825803446669</v>
      </c>
      <c r="J199">
        <v>2.47203</v>
      </c>
      <c r="K199">
        <v>36.786160714285714</v>
      </c>
    </row>
    <row r="200" spans="1:11" ht="12.75">
      <c r="A200">
        <v>2002</v>
      </c>
      <c r="B200" t="s">
        <v>20</v>
      </c>
      <c r="C200">
        <v>312</v>
      </c>
      <c r="D200">
        <v>0.74664</v>
      </c>
      <c r="E200">
        <v>0.05005</v>
      </c>
      <c r="F200">
        <v>97</v>
      </c>
      <c r="G200">
        <v>0.007697319587628866</v>
      </c>
      <c r="H200">
        <v>4.324800445809511</v>
      </c>
      <c r="I200">
        <v>6.703364405871638</v>
      </c>
      <c r="J200">
        <v>1.208796478286734</v>
      </c>
      <c r="K200">
        <v>17.988042831647824</v>
      </c>
    </row>
    <row r="201" spans="1:11" ht="12.75">
      <c r="A201">
        <v>2003</v>
      </c>
      <c r="B201">
        <v>502</v>
      </c>
      <c r="C201">
        <v>405</v>
      </c>
      <c r="D201">
        <v>0.813859389</v>
      </c>
      <c r="E201">
        <v>0.054713567</v>
      </c>
      <c r="F201">
        <v>90</v>
      </c>
      <c r="G201">
        <v>0.0090428821</v>
      </c>
      <c r="H201">
        <v>6.258822208294262</v>
      </c>
      <c r="I201">
        <v>6.722729717135449</v>
      </c>
      <c r="J201">
        <v>6.791721577726219</v>
      </c>
      <c r="K201">
        <v>101.06728538283063</v>
      </c>
    </row>
    <row r="202" spans="1:11" ht="12.75">
      <c r="A202">
        <v>2003</v>
      </c>
      <c r="B202">
        <v>222</v>
      </c>
      <c r="C202">
        <v>204</v>
      </c>
      <c r="D202">
        <v>0.691901116</v>
      </c>
      <c r="E202">
        <v>0.047484094</v>
      </c>
      <c r="F202">
        <v>87</v>
      </c>
      <c r="G202">
        <v>0.007952886390804598</v>
      </c>
      <c r="H202">
        <v>4.639331118979951</v>
      </c>
      <c r="I202">
        <v>6.862843967431901</v>
      </c>
      <c r="J202">
        <v>3.3958607888631094</v>
      </c>
      <c r="K202">
        <v>50.53364269141532</v>
      </c>
    </row>
    <row r="203" spans="1:11" ht="12.75">
      <c r="A203">
        <v>2003</v>
      </c>
      <c r="B203" t="s">
        <v>12</v>
      </c>
      <c r="C203">
        <v>201</v>
      </c>
      <c r="D203">
        <v>0.676652702</v>
      </c>
      <c r="E203">
        <v>0.046533223</v>
      </c>
      <c r="F203">
        <v>94</v>
      </c>
      <c r="G203">
        <v>0.007198433000000001</v>
      </c>
      <c r="H203">
        <v>3.7709307489521406</v>
      </c>
      <c r="I203">
        <v>6.876972908326611</v>
      </c>
      <c r="J203">
        <v>3.2880055775040664</v>
      </c>
      <c r="K203">
        <v>48.92865442714385</v>
      </c>
    </row>
    <row r="204" spans="1:11" ht="12.75">
      <c r="A204">
        <v>2004</v>
      </c>
      <c r="B204">
        <v>502</v>
      </c>
      <c r="C204">
        <v>207</v>
      </c>
      <c r="D204">
        <v>0.8125590017825312</v>
      </c>
      <c r="E204">
        <v>0.056094108103419374</v>
      </c>
      <c r="F204">
        <v>91</v>
      </c>
      <c r="G204">
        <v>0.008929219799808034</v>
      </c>
      <c r="H204">
        <v>6.066422078722269</v>
      </c>
      <c r="I204">
        <v>6.903388920726287</v>
      </c>
      <c r="J204">
        <v>3.775221594289115</v>
      </c>
      <c r="K204">
        <v>56.17889277215944</v>
      </c>
    </row>
    <row r="205" spans="1:11" ht="12.75">
      <c r="A205">
        <v>2001</v>
      </c>
      <c r="B205" t="s">
        <v>20</v>
      </c>
      <c r="C205">
        <v>410</v>
      </c>
      <c r="D205">
        <v>0.75309</v>
      </c>
      <c r="E205">
        <v>0.05205</v>
      </c>
      <c r="F205">
        <v>115</v>
      </c>
      <c r="G205">
        <v>0.006548608695652174</v>
      </c>
      <c r="H205">
        <v>3.1544530385744105</v>
      </c>
      <c r="I205">
        <v>6.911524518981794</v>
      </c>
      <c r="J205">
        <v>2.3622868500000003</v>
      </c>
      <c r="K205">
        <v>35.153078125</v>
      </c>
    </row>
    <row r="206" spans="1:11" ht="12.75">
      <c r="A206">
        <v>2000</v>
      </c>
      <c r="B206" t="s">
        <v>17</v>
      </c>
      <c r="C206">
        <v>103</v>
      </c>
      <c r="D206">
        <v>0.58812</v>
      </c>
      <c r="E206">
        <v>0.04084</v>
      </c>
      <c r="F206">
        <v>99</v>
      </c>
      <c r="G206">
        <v>0.00594060606060606</v>
      </c>
      <c r="H206">
        <v>2.669248023882117</v>
      </c>
      <c r="I206">
        <v>6.944161055566892</v>
      </c>
      <c r="J206">
        <v>2.605279</v>
      </c>
      <c r="K206">
        <v>38.769032738095234</v>
      </c>
    </row>
    <row r="207" spans="1:11" ht="12.75">
      <c r="A207">
        <v>2000</v>
      </c>
      <c r="B207" t="s">
        <v>21</v>
      </c>
      <c r="C207">
        <v>101</v>
      </c>
      <c r="D207">
        <v>0.46302</v>
      </c>
      <c r="E207">
        <v>0.032521</v>
      </c>
      <c r="F207">
        <v>109</v>
      </c>
      <c r="G207">
        <v>0.004247889908256881</v>
      </c>
      <c r="H207">
        <v>1.6766666184710997</v>
      </c>
      <c r="I207">
        <v>7.02367068377176</v>
      </c>
      <c r="J207">
        <v>1.816</v>
      </c>
      <c r="K207">
        <v>27.023809523809522</v>
      </c>
    </row>
    <row r="208" spans="1:11" ht="12.75">
      <c r="A208">
        <v>2004</v>
      </c>
      <c r="B208" t="s">
        <v>11</v>
      </c>
      <c r="C208">
        <v>106</v>
      </c>
      <c r="D208">
        <v>0.5419333333333335</v>
      </c>
      <c r="E208">
        <v>0.038079148674003346</v>
      </c>
      <c r="F208">
        <v>94</v>
      </c>
      <c r="G208">
        <v>0.005765248226950357</v>
      </c>
      <c r="H208">
        <v>2.543715981730242</v>
      </c>
      <c r="I208">
        <v>7.026537459835772</v>
      </c>
      <c r="J208">
        <v>2.1880413444378357</v>
      </c>
      <c r="K208">
        <v>32.56013905413445</v>
      </c>
    </row>
    <row r="209" spans="1:11" ht="12.75">
      <c r="A209">
        <v>2000</v>
      </c>
      <c r="B209" t="s">
        <v>21</v>
      </c>
      <c r="C209">
        <v>303</v>
      </c>
      <c r="D209">
        <v>0.69826</v>
      </c>
      <c r="E209">
        <v>0.0491</v>
      </c>
      <c r="F209">
        <v>109</v>
      </c>
      <c r="G209">
        <v>0.00640605504587156</v>
      </c>
      <c r="H209">
        <v>3.033313632342375</v>
      </c>
      <c r="I209">
        <v>7.031764672185145</v>
      </c>
      <c r="J209">
        <v>2.3954175</v>
      </c>
      <c r="K209">
        <v>35.64609375</v>
      </c>
    </row>
    <row r="210" spans="1:11" ht="12.75">
      <c r="A210">
        <v>2004</v>
      </c>
      <c r="B210">
        <v>502</v>
      </c>
      <c r="C210">
        <v>206</v>
      </c>
      <c r="D210">
        <v>0.8070461962095875</v>
      </c>
      <c r="E210">
        <v>0.05786466947316069</v>
      </c>
      <c r="F210">
        <v>91</v>
      </c>
      <c r="G210">
        <v>0.008868639518786676</v>
      </c>
      <c r="H210">
        <v>5.966303668886932</v>
      </c>
      <c r="I210">
        <v>7.169932742999188</v>
      </c>
      <c r="J210">
        <v>2.924946460440215</v>
      </c>
      <c r="K210">
        <v>43.52598899464605</v>
      </c>
    </row>
    <row r="211" spans="1:11" ht="12.75">
      <c r="A211">
        <v>2004</v>
      </c>
      <c r="B211">
        <v>601</v>
      </c>
      <c r="C211">
        <v>309</v>
      </c>
      <c r="D211">
        <v>0.7335128849902534</v>
      </c>
      <c r="E211">
        <v>0.052804494716700026</v>
      </c>
      <c r="F211">
        <v>109</v>
      </c>
      <c r="G211">
        <v>0.006729476009084893</v>
      </c>
      <c r="H211">
        <v>3.31513838742522</v>
      </c>
      <c r="I211">
        <v>7.198850326589924</v>
      </c>
      <c r="J211">
        <v>4.274049672813803</v>
      </c>
      <c r="K211">
        <v>63.60192965496729</v>
      </c>
    </row>
    <row r="212" spans="1:11" ht="12.75">
      <c r="A212">
        <v>2003</v>
      </c>
      <c r="B212">
        <v>301</v>
      </c>
      <c r="C212">
        <v>214</v>
      </c>
      <c r="D212">
        <v>0.708346765</v>
      </c>
      <c r="E212">
        <v>0.051134665</v>
      </c>
      <c r="F212">
        <v>92</v>
      </c>
      <c r="G212">
        <v>0.007699421358695653</v>
      </c>
      <c r="H212">
        <v>4.327298118464605</v>
      </c>
      <c r="I212">
        <v>7.218874642562954</v>
      </c>
      <c r="J212">
        <v>5.102077620264931</v>
      </c>
      <c r="K212">
        <v>75.92377411108528</v>
      </c>
    </row>
    <row r="213" spans="1:11" ht="12.75">
      <c r="A213">
        <v>2003</v>
      </c>
      <c r="B213" t="s">
        <v>12</v>
      </c>
      <c r="C213">
        <v>305</v>
      </c>
      <c r="D213">
        <v>0.677152039</v>
      </c>
      <c r="E213">
        <v>0.049274551</v>
      </c>
      <c r="F213">
        <v>94</v>
      </c>
      <c r="G213">
        <v>0.0072037450957446805</v>
      </c>
      <c r="H213">
        <v>3.7764374312027225</v>
      </c>
      <c r="I213">
        <v>7.276733755799855</v>
      </c>
      <c r="J213">
        <v>3.7415235881942834</v>
      </c>
      <c r="K213">
        <v>55.67743434812921</v>
      </c>
    </row>
    <row r="214" spans="1:11" ht="12.75">
      <c r="A214">
        <v>2003</v>
      </c>
      <c r="B214" t="s">
        <v>11</v>
      </c>
      <c r="C214">
        <v>312</v>
      </c>
      <c r="D214">
        <v>0.654390894</v>
      </c>
      <c r="E214">
        <v>0.047790844</v>
      </c>
      <c r="F214">
        <v>91</v>
      </c>
      <c r="G214">
        <v>0.007191108725274725</v>
      </c>
      <c r="H214">
        <v>3.7633513455930006</v>
      </c>
      <c r="I214">
        <v>7.303103456693272</v>
      </c>
      <c r="J214">
        <v>3.9682825935393913</v>
      </c>
      <c r="K214">
        <v>59.05182430862189</v>
      </c>
    </row>
    <row r="215" spans="1:11" ht="12.75">
      <c r="A215">
        <v>2003</v>
      </c>
      <c r="B215" t="s">
        <v>12</v>
      </c>
      <c r="C215">
        <v>109</v>
      </c>
      <c r="D215">
        <v>0.762109377</v>
      </c>
      <c r="E215">
        <v>0.055676141</v>
      </c>
      <c r="F215">
        <v>94</v>
      </c>
      <c r="G215">
        <v>0.008107546563829787</v>
      </c>
      <c r="H215">
        <v>4.8406806934606434</v>
      </c>
      <c r="I215">
        <v>7.305531552329922</v>
      </c>
      <c r="J215">
        <v>6.009113641645364</v>
      </c>
      <c r="K215">
        <v>89.421333953056</v>
      </c>
    </row>
    <row r="216" spans="1:11" ht="12.75">
      <c r="A216">
        <v>2000</v>
      </c>
      <c r="B216" t="s">
        <v>17</v>
      </c>
      <c r="C216">
        <v>303</v>
      </c>
      <c r="D216">
        <v>0.53022</v>
      </c>
      <c r="E216">
        <v>0.03893</v>
      </c>
      <c r="F216">
        <v>99</v>
      </c>
      <c r="G216">
        <v>0.005355757575757576</v>
      </c>
      <c r="H216">
        <v>2.2730872168894143</v>
      </c>
      <c r="I216">
        <v>7.342235298555316</v>
      </c>
      <c r="J216" t="s">
        <v>45</v>
      </c>
      <c r="K216" t="s">
        <v>45</v>
      </c>
    </row>
    <row r="217" spans="1:11" ht="12.75">
      <c r="A217">
        <v>2004</v>
      </c>
      <c r="B217">
        <v>502</v>
      </c>
      <c r="C217">
        <v>107</v>
      </c>
      <c r="D217">
        <v>0.7820401754385965</v>
      </c>
      <c r="E217">
        <v>0.05767593736803359</v>
      </c>
      <c r="F217">
        <v>91</v>
      </c>
      <c r="G217">
        <v>0.008593848081742819</v>
      </c>
      <c r="H217">
        <v>5.532514296065892</v>
      </c>
      <c r="I217">
        <v>7.375060665609261</v>
      </c>
      <c r="J217">
        <v>3.401100535395599</v>
      </c>
      <c r="K217">
        <v>50.61161511005355</v>
      </c>
    </row>
    <row r="218" spans="1:11" ht="12.75">
      <c r="A218">
        <v>2003</v>
      </c>
      <c r="B218" t="s">
        <v>12</v>
      </c>
      <c r="C218">
        <v>308</v>
      </c>
      <c r="D218">
        <v>0.620967179</v>
      </c>
      <c r="E218">
        <v>0.045840378</v>
      </c>
      <c r="F218">
        <v>94</v>
      </c>
      <c r="G218">
        <v>0.006606033819148936</v>
      </c>
      <c r="H218">
        <v>3.2046080801817904</v>
      </c>
      <c r="I218">
        <v>7.38209353895659</v>
      </c>
      <c r="J218">
        <v>3.1746260748315125</v>
      </c>
      <c r="K218">
        <v>47.2414594468975</v>
      </c>
    </row>
    <row r="219" spans="1:11" ht="12.75">
      <c r="A219">
        <v>2002</v>
      </c>
      <c r="B219" t="s">
        <v>18</v>
      </c>
      <c r="C219">
        <v>403</v>
      </c>
      <c r="D219">
        <v>0.65222</v>
      </c>
      <c r="E219">
        <v>0.04824</v>
      </c>
      <c r="F219">
        <v>104</v>
      </c>
      <c r="G219">
        <v>0.006271346153846154</v>
      </c>
      <c r="H219">
        <v>2.9231187090443025</v>
      </c>
      <c r="I219">
        <v>7.396277329735365</v>
      </c>
      <c r="J219">
        <v>2.2736015169488377</v>
      </c>
      <c r="K219">
        <v>33.83335590697675</v>
      </c>
    </row>
    <row r="220" spans="1:11" ht="12.75">
      <c r="A220">
        <v>2002</v>
      </c>
      <c r="B220" t="s">
        <v>18</v>
      </c>
      <c r="C220">
        <v>110</v>
      </c>
      <c r="D220">
        <v>0.3485</v>
      </c>
      <c r="E220">
        <v>0.02593</v>
      </c>
      <c r="F220">
        <v>104</v>
      </c>
      <c r="G220">
        <v>0.0033509615384615383</v>
      </c>
      <c r="H220">
        <v>1.3105166431078252</v>
      </c>
      <c r="I220">
        <v>7.4404591104734585</v>
      </c>
      <c r="J220">
        <v>0.9938429166139535</v>
      </c>
      <c r="K220">
        <v>14.78932911627907</v>
      </c>
    </row>
    <row r="221" spans="1:11" ht="12.75">
      <c r="A221">
        <v>2004</v>
      </c>
      <c r="B221" t="s">
        <v>11</v>
      </c>
      <c r="C221">
        <v>303</v>
      </c>
      <c r="D221">
        <v>0.4543266666666667</v>
      </c>
      <c r="E221">
        <v>0.03390340272294972</v>
      </c>
      <c r="F221">
        <v>94</v>
      </c>
      <c r="G221">
        <v>0.004833262411347518</v>
      </c>
      <c r="H221">
        <v>1.9691647996747381</v>
      </c>
      <c r="I221">
        <v>7.46234047226292</v>
      </c>
      <c r="J221">
        <v>2.0746713265913153</v>
      </c>
      <c r="K221">
        <v>30.873085217132665</v>
      </c>
    </row>
    <row r="222" spans="1:11" ht="12.75">
      <c r="A222">
        <v>2000</v>
      </c>
      <c r="B222" t="s">
        <v>18</v>
      </c>
      <c r="C222">
        <v>401</v>
      </c>
      <c r="D222">
        <v>0.36874</v>
      </c>
      <c r="E222">
        <v>0.02754</v>
      </c>
      <c r="F222">
        <v>114</v>
      </c>
      <c r="G222">
        <v>0.003234561403508772</v>
      </c>
      <c r="H222">
        <v>1.2692755776747389</v>
      </c>
      <c r="I222">
        <v>7.46867711666757</v>
      </c>
      <c r="J222">
        <v>1.2534939999999999</v>
      </c>
      <c r="K222">
        <v>18.653184523809518</v>
      </c>
    </row>
    <row r="223" spans="1:11" ht="12.75">
      <c r="A223">
        <v>2004</v>
      </c>
      <c r="B223">
        <v>601</v>
      </c>
      <c r="C223">
        <v>209</v>
      </c>
      <c r="D223">
        <v>0.7179639433551198</v>
      </c>
      <c r="E223">
        <v>0.053663999555065775</v>
      </c>
      <c r="F223">
        <v>109</v>
      </c>
      <c r="G223">
        <v>0.0065868251683955945</v>
      </c>
      <c r="H223">
        <v>3.187743126827136</v>
      </c>
      <c r="I223">
        <v>7.474469999745161</v>
      </c>
      <c r="J223">
        <v>4.500789708506843</v>
      </c>
      <c r="K223">
        <v>66.97603732897086</v>
      </c>
    </row>
    <row r="224" spans="1:11" ht="12.75">
      <c r="A224">
        <v>2004</v>
      </c>
      <c r="B224">
        <v>301</v>
      </c>
      <c r="C224">
        <v>302</v>
      </c>
      <c r="D224">
        <v>0.49115902777777776</v>
      </c>
      <c r="E224">
        <v>0.03673932967733755</v>
      </c>
      <c r="F224">
        <v>96</v>
      </c>
      <c r="G224">
        <v>0.005116239872685185</v>
      </c>
      <c r="H224">
        <v>2.128342274716117</v>
      </c>
      <c r="I224">
        <v>7.480129163778714</v>
      </c>
      <c r="J224">
        <v>1.8365942891136235</v>
      </c>
      <c r="K224">
        <v>27.33027215942892</v>
      </c>
    </row>
    <row r="225" spans="1:11" ht="12.75">
      <c r="A225">
        <v>2004</v>
      </c>
      <c r="B225">
        <v>502</v>
      </c>
      <c r="C225">
        <v>305</v>
      </c>
      <c r="D225">
        <v>0.7630518686868687</v>
      </c>
      <c r="E225">
        <v>0.05728838924994597</v>
      </c>
      <c r="F225">
        <v>91</v>
      </c>
      <c r="G225">
        <v>0.00838518537018537</v>
      </c>
      <c r="H225">
        <v>5.224309991516579</v>
      </c>
      <c r="I225">
        <v>7.50779751690186</v>
      </c>
      <c r="J225">
        <v>4.1493426531826305</v>
      </c>
      <c r="K225">
        <v>61.74617043426533</v>
      </c>
    </row>
    <row r="226" spans="1:11" ht="12.75">
      <c r="A226">
        <v>2003</v>
      </c>
      <c r="B226">
        <v>301</v>
      </c>
      <c r="C226">
        <v>111</v>
      </c>
      <c r="D226">
        <v>0.673313418</v>
      </c>
      <c r="E226">
        <v>0.050838132</v>
      </c>
      <c r="F226">
        <v>92</v>
      </c>
      <c r="G226">
        <v>0.0073186241086956524</v>
      </c>
      <c r="H226">
        <v>3.8975118079205338</v>
      </c>
      <c r="I226">
        <v>7.55044094487361</v>
      </c>
      <c r="J226">
        <v>4.421800604229608</v>
      </c>
      <c r="K226">
        <v>65.80060422960725</v>
      </c>
    </row>
    <row r="227" spans="1:11" ht="12.75">
      <c r="A227">
        <v>2000</v>
      </c>
      <c r="B227" t="s">
        <v>18</v>
      </c>
      <c r="C227">
        <v>202</v>
      </c>
      <c r="D227">
        <v>0.72556</v>
      </c>
      <c r="E227">
        <v>0.05494</v>
      </c>
      <c r="F227">
        <v>114</v>
      </c>
      <c r="G227">
        <v>0.006364561403508772</v>
      </c>
      <c r="H227">
        <v>2.9989353023036647</v>
      </c>
      <c r="I227">
        <v>7.572082253707483</v>
      </c>
      <c r="J227">
        <v>1.823264</v>
      </c>
      <c r="K227">
        <v>27.131904761904757</v>
      </c>
    </row>
    <row r="228" spans="1:11" ht="12.75">
      <c r="A228">
        <v>2001</v>
      </c>
      <c r="B228" t="s">
        <v>20</v>
      </c>
      <c r="C228">
        <v>201</v>
      </c>
      <c r="D228">
        <v>0.66761</v>
      </c>
      <c r="E228">
        <v>0.05085</v>
      </c>
      <c r="F228">
        <v>115</v>
      </c>
      <c r="G228">
        <v>0.005805304347826087</v>
      </c>
      <c r="H228">
        <v>2.5718601046819463</v>
      </c>
      <c r="I228">
        <v>7.616722337891882</v>
      </c>
      <c r="J228">
        <v>2.2497970000000005</v>
      </c>
      <c r="K228">
        <v>33.47912202380952</v>
      </c>
    </row>
    <row r="229" spans="1:11" ht="12.75">
      <c r="A229">
        <v>2002</v>
      </c>
      <c r="B229" t="s">
        <v>23</v>
      </c>
      <c r="C229">
        <v>301</v>
      </c>
      <c r="D229">
        <v>0.63529</v>
      </c>
      <c r="E229">
        <v>0.0484</v>
      </c>
      <c r="F229">
        <v>100</v>
      </c>
      <c r="G229">
        <v>0.0063529</v>
      </c>
      <c r="H229">
        <v>2.989343920969154</v>
      </c>
      <c r="I229">
        <v>7.618567898125265</v>
      </c>
      <c r="J229">
        <v>2.3127401972093025</v>
      </c>
      <c r="K229">
        <v>34.41577674418605</v>
      </c>
    </row>
    <row r="230" spans="1:11" ht="12.75">
      <c r="A230">
        <v>2004</v>
      </c>
      <c r="B230">
        <v>301</v>
      </c>
      <c r="C230">
        <v>209</v>
      </c>
      <c r="D230">
        <v>0.7376936274509805</v>
      </c>
      <c r="E230">
        <v>0.05685406933951414</v>
      </c>
      <c r="F230">
        <v>96</v>
      </c>
      <c r="G230">
        <v>0.007684308619281047</v>
      </c>
      <c r="H230">
        <v>4.30937071052557</v>
      </c>
      <c r="I230">
        <v>7.707002910675418</v>
      </c>
      <c r="J230">
        <v>3.5144705532421185</v>
      </c>
      <c r="K230">
        <v>52.29866894705533</v>
      </c>
    </row>
    <row r="231" spans="1:11" ht="12.75">
      <c r="A231">
        <v>2004</v>
      </c>
      <c r="B231" t="s">
        <v>11</v>
      </c>
      <c r="C231">
        <v>203</v>
      </c>
      <c r="D231">
        <v>0.43061</v>
      </c>
      <c r="E231">
        <v>0.03321409099843471</v>
      </c>
      <c r="F231">
        <v>94</v>
      </c>
      <c r="G231">
        <v>0.00458095744680851</v>
      </c>
      <c r="H231">
        <v>1.8373077477179738</v>
      </c>
      <c r="I231">
        <v>7.713265135141942</v>
      </c>
      <c r="J231">
        <v>1.5758432480666271</v>
      </c>
      <c r="K231">
        <v>23.45004833432481</v>
      </c>
    </row>
    <row r="232" spans="1:11" ht="12.75">
      <c r="A232">
        <v>2003</v>
      </c>
      <c r="B232" t="s">
        <v>12</v>
      </c>
      <c r="C232">
        <v>105</v>
      </c>
      <c r="D232">
        <v>0.761617926</v>
      </c>
      <c r="E232">
        <v>0.059344793</v>
      </c>
      <c r="F232">
        <v>94</v>
      </c>
      <c r="G232">
        <v>0.008102318361702127</v>
      </c>
      <c r="H232">
        <v>4.83373356006092</v>
      </c>
      <c r="I232">
        <v>7.791937528529233</v>
      </c>
      <c r="J232">
        <v>4.081662096211946</v>
      </c>
      <c r="K232">
        <v>60.73901928886823</v>
      </c>
    </row>
    <row r="233" spans="1:11" ht="12.75">
      <c r="A233">
        <v>2000</v>
      </c>
      <c r="B233" t="s">
        <v>21</v>
      </c>
      <c r="C233">
        <v>104</v>
      </c>
      <c r="D233">
        <v>0.64161</v>
      </c>
      <c r="E233">
        <v>0.050035</v>
      </c>
      <c r="F233">
        <v>109</v>
      </c>
      <c r="G233">
        <v>0.005886330275229358</v>
      </c>
      <c r="H233">
        <v>2.6297459261752762</v>
      </c>
      <c r="I233">
        <v>7.798351023207245</v>
      </c>
      <c r="J233">
        <v>2.450238</v>
      </c>
      <c r="K233">
        <v>36.461875</v>
      </c>
    </row>
    <row r="234" spans="1:11" ht="12.75">
      <c r="A234">
        <v>2001</v>
      </c>
      <c r="B234" t="s">
        <v>20</v>
      </c>
      <c r="C234">
        <v>102</v>
      </c>
      <c r="D234">
        <v>0.74929</v>
      </c>
      <c r="E234">
        <v>0.05856</v>
      </c>
      <c r="F234">
        <v>115</v>
      </c>
      <c r="G234">
        <v>0.006515565217391305</v>
      </c>
      <c r="H234">
        <v>3.12594949087083</v>
      </c>
      <c r="I234">
        <v>7.815398577319862</v>
      </c>
      <c r="J234">
        <v>4.499594000000001</v>
      </c>
      <c r="K234">
        <v>66.95824404761905</v>
      </c>
    </row>
    <row r="235" spans="1:11" ht="12.75">
      <c r="A235">
        <v>2003</v>
      </c>
      <c r="B235">
        <v>301</v>
      </c>
      <c r="C235">
        <v>309</v>
      </c>
      <c r="D235">
        <v>0.517022191</v>
      </c>
      <c r="E235">
        <v>0.040756125</v>
      </c>
      <c r="F235">
        <v>92</v>
      </c>
      <c r="G235">
        <v>0.005619806423913043</v>
      </c>
      <c r="H235">
        <v>2.444090655116011</v>
      </c>
      <c r="I235">
        <v>7.8828579719511485</v>
      </c>
      <c r="J235">
        <v>3.2880055775040664</v>
      </c>
      <c r="K235">
        <v>48.92865442714385</v>
      </c>
    </row>
    <row r="236" spans="1:11" ht="12.75">
      <c r="A236">
        <v>2000</v>
      </c>
      <c r="B236" t="s">
        <v>21</v>
      </c>
      <c r="C236">
        <v>302</v>
      </c>
      <c r="D236">
        <v>0.57168</v>
      </c>
      <c r="E236">
        <v>0.045106</v>
      </c>
      <c r="F236">
        <v>109</v>
      </c>
      <c r="G236">
        <v>0.005244770642201834</v>
      </c>
      <c r="H236">
        <v>2.2048308728755486</v>
      </c>
      <c r="I236">
        <v>7.890078365519172</v>
      </c>
      <c r="J236">
        <v>1.816</v>
      </c>
      <c r="K236">
        <v>27.023809523809522</v>
      </c>
    </row>
    <row r="237" spans="1:11" ht="12.75">
      <c r="A237">
        <v>2003</v>
      </c>
      <c r="B237">
        <v>502</v>
      </c>
      <c r="C237">
        <v>404</v>
      </c>
      <c r="D237">
        <v>0.76361431</v>
      </c>
      <c r="E237">
        <v>0.061106073</v>
      </c>
      <c r="F237">
        <v>90</v>
      </c>
      <c r="G237">
        <v>0.008484603444444445</v>
      </c>
      <c r="H237">
        <v>5.3689527725989725</v>
      </c>
      <c r="I237">
        <v>8.002216852117398</v>
      </c>
      <c r="J237">
        <v>4.867400464037123</v>
      </c>
      <c r="K237">
        <v>72.43155452436194</v>
      </c>
    </row>
    <row r="238" spans="1:11" ht="12.75">
      <c r="A238">
        <v>2003</v>
      </c>
      <c r="B238">
        <v>301</v>
      </c>
      <c r="C238">
        <v>310</v>
      </c>
      <c r="D238">
        <v>0.512750723</v>
      </c>
      <c r="E238">
        <v>0.041087293</v>
      </c>
      <c r="F238">
        <v>92</v>
      </c>
      <c r="G238">
        <v>0.005573377423913044</v>
      </c>
      <c r="H238">
        <v>2.4131165521782805</v>
      </c>
      <c r="I238">
        <v>8.01311264070124</v>
      </c>
      <c r="J238">
        <v>3.9682825935393913</v>
      </c>
      <c r="K238">
        <v>59.05182430862189</v>
      </c>
    </row>
    <row r="239" spans="1:11" ht="12.75">
      <c r="A239">
        <v>2000</v>
      </c>
      <c r="B239" t="s">
        <v>17</v>
      </c>
      <c r="C239">
        <v>306</v>
      </c>
      <c r="D239">
        <v>0.72354</v>
      </c>
      <c r="E239">
        <v>0.05854</v>
      </c>
      <c r="F239">
        <v>99</v>
      </c>
      <c r="G239">
        <v>0.007308484848484848</v>
      </c>
      <c r="H239">
        <v>3.8866713482568582</v>
      </c>
      <c r="I239">
        <v>8.090775907344446</v>
      </c>
      <c r="J239">
        <v>2.6078895</v>
      </c>
      <c r="K239">
        <v>38.80787946428572</v>
      </c>
    </row>
    <row r="240" spans="1:11" ht="12.75">
      <c r="A240">
        <v>2004</v>
      </c>
      <c r="B240" t="s">
        <v>11</v>
      </c>
      <c r="C240">
        <v>112</v>
      </c>
      <c r="D240">
        <v>0.6325904411764706</v>
      </c>
      <c r="E240">
        <v>0.0512358314828557</v>
      </c>
      <c r="F240">
        <v>94</v>
      </c>
      <c r="G240">
        <v>0.006729685544430538</v>
      </c>
      <c r="H240">
        <v>3.3153292101590477</v>
      </c>
      <c r="I240">
        <v>8.09936858792381</v>
      </c>
      <c r="K240" t="s">
        <v>45</v>
      </c>
    </row>
    <row r="241" spans="1:11" ht="12.75">
      <c r="A241">
        <v>2002</v>
      </c>
      <c r="B241" t="s">
        <v>23</v>
      </c>
      <c r="C241">
        <v>101</v>
      </c>
      <c r="D241">
        <v>0.44392</v>
      </c>
      <c r="E241">
        <v>0.03617</v>
      </c>
      <c r="F241">
        <v>100</v>
      </c>
      <c r="G241">
        <v>0.0044392</v>
      </c>
      <c r="H241">
        <v>1.767136692566616</v>
      </c>
      <c r="I241">
        <v>8.147864480086502</v>
      </c>
      <c r="J241">
        <v>1.1563700986046512</v>
      </c>
      <c r="K241">
        <v>17.207888372093024</v>
      </c>
    </row>
    <row r="242" spans="1:11" ht="12.75">
      <c r="A242">
        <v>2003</v>
      </c>
      <c r="B242">
        <v>502</v>
      </c>
      <c r="C242">
        <v>207</v>
      </c>
      <c r="D242">
        <v>0.822571685</v>
      </c>
      <c r="E242">
        <v>0.067544979</v>
      </c>
      <c r="F242">
        <v>90</v>
      </c>
      <c r="G242">
        <v>0.00913968538888889</v>
      </c>
      <c r="H242">
        <v>6.42748859164994</v>
      </c>
      <c r="I242">
        <v>8.211439833356287</v>
      </c>
      <c r="J242">
        <v>5.886158700696056</v>
      </c>
      <c r="K242">
        <v>87.59164733178655</v>
      </c>
    </row>
    <row r="243" spans="1:11" ht="12.75">
      <c r="A243">
        <v>2004</v>
      </c>
      <c r="B243">
        <v>222</v>
      </c>
      <c r="C243">
        <v>202</v>
      </c>
      <c r="D243">
        <v>0.5949747863247863</v>
      </c>
      <c r="E243">
        <v>0.04893577691612602</v>
      </c>
      <c r="F243">
        <v>102</v>
      </c>
      <c r="G243">
        <v>0.005833086140439081</v>
      </c>
      <c r="H243">
        <v>2.5915627488307806</v>
      </c>
      <c r="I243">
        <v>8.224848857614084</v>
      </c>
      <c r="J243">
        <v>1.3377662105889354</v>
      </c>
      <c r="K243">
        <v>19.90723527662106</v>
      </c>
    </row>
    <row r="244" spans="1:11" ht="12.75">
      <c r="A244">
        <v>2003</v>
      </c>
      <c r="B244" t="s">
        <v>12</v>
      </c>
      <c r="C244">
        <v>307</v>
      </c>
      <c r="D244">
        <v>0.712000893</v>
      </c>
      <c r="E244">
        <v>0.059443819</v>
      </c>
      <c r="F244">
        <v>94</v>
      </c>
      <c r="G244">
        <v>0.007574477585106383</v>
      </c>
      <c r="H244">
        <v>4.1812962308099335</v>
      </c>
      <c r="I244">
        <v>8.348840511917729</v>
      </c>
      <c r="J244">
        <v>4.1950415988845</v>
      </c>
      <c r="K244">
        <v>62.42621426911457</v>
      </c>
    </row>
    <row r="245" spans="1:11" ht="12.75">
      <c r="A245">
        <v>2003</v>
      </c>
      <c r="B245">
        <v>222</v>
      </c>
      <c r="C245">
        <v>101</v>
      </c>
      <c r="D245">
        <v>0.365880033</v>
      </c>
      <c r="E245">
        <v>0.030553854</v>
      </c>
      <c r="F245">
        <v>87</v>
      </c>
      <c r="G245">
        <v>0.004205517620689655</v>
      </c>
      <c r="H245">
        <v>1.6572639162594385</v>
      </c>
      <c r="I245">
        <v>8.350784750257196</v>
      </c>
      <c r="J245">
        <v>1.471539675174014</v>
      </c>
      <c r="K245">
        <v>21.897911832946637</v>
      </c>
    </row>
    <row r="246" spans="1:11" ht="12.75">
      <c r="A246">
        <v>2003</v>
      </c>
      <c r="B246" t="s">
        <v>12</v>
      </c>
      <c r="C246">
        <v>309</v>
      </c>
      <c r="D246">
        <v>0.665697</v>
      </c>
      <c r="E246">
        <v>0.05609712</v>
      </c>
      <c r="F246">
        <v>94</v>
      </c>
      <c r="G246">
        <v>0.007081882978723404</v>
      </c>
      <c r="H246">
        <v>3.652111754455014</v>
      </c>
      <c r="I246">
        <v>8.426824816695884</v>
      </c>
      <c r="J246">
        <v>4.648559609574715</v>
      </c>
      <c r="K246">
        <v>69.17499419009991</v>
      </c>
    </row>
    <row r="247" spans="1:11" ht="12.75">
      <c r="A247">
        <v>2000</v>
      </c>
      <c r="B247" t="s">
        <v>21</v>
      </c>
      <c r="C247">
        <v>204</v>
      </c>
      <c r="D247">
        <v>0.71472</v>
      </c>
      <c r="E247">
        <v>0.060236</v>
      </c>
      <c r="F247">
        <v>109</v>
      </c>
      <c r="G247">
        <v>0.0065570642201834865</v>
      </c>
      <c r="H247">
        <v>3.1617885053126615</v>
      </c>
      <c r="I247">
        <v>8.427915827177076</v>
      </c>
      <c r="J247">
        <v>2.7049319999999994</v>
      </c>
      <c r="K247">
        <v>40.25196428571427</v>
      </c>
    </row>
    <row r="248" spans="1:11" ht="12.75">
      <c r="A248">
        <v>2000</v>
      </c>
      <c r="B248" t="s">
        <v>21</v>
      </c>
      <c r="C248">
        <v>301</v>
      </c>
      <c r="D248">
        <v>0.49324</v>
      </c>
      <c r="E248">
        <v>0.041704</v>
      </c>
      <c r="F248">
        <v>109</v>
      </c>
      <c r="G248">
        <v>0.004525137614678899</v>
      </c>
      <c r="H248">
        <v>1.8093499039140382</v>
      </c>
      <c r="I248">
        <v>8.455113129510988</v>
      </c>
      <c r="J248">
        <v>2.043</v>
      </c>
      <c r="K248">
        <v>30.401785714285715</v>
      </c>
    </row>
    <row r="249" spans="1:11" ht="12.75">
      <c r="A249">
        <v>2001</v>
      </c>
      <c r="B249" t="s">
        <v>20</v>
      </c>
      <c r="C249">
        <v>110</v>
      </c>
      <c r="D249">
        <v>0.60433</v>
      </c>
      <c r="E249">
        <v>0.05156</v>
      </c>
      <c r="F249">
        <v>115</v>
      </c>
      <c r="G249">
        <v>0.00525504347826087</v>
      </c>
      <c r="H249">
        <v>2.211061578320625</v>
      </c>
      <c r="I249">
        <v>8.531762447669319</v>
      </c>
      <c r="J249">
        <v>2.13730715</v>
      </c>
      <c r="K249">
        <v>31.80516592261904</v>
      </c>
    </row>
    <row r="250" spans="1:11" ht="12.75">
      <c r="A250">
        <v>2004</v>
      </c>
      <c r="B250">
        <v>301</v>
      </c>
      <c r="C250">
        <v>110</v>
      </c>
      <c r="D250">
        <v>0.728613324175824</v>
      </c>
      <c r="E250">
        <v>0.062256670430907914</v>
      </c>
      <c r="F250">
        <v>96</v>
      </c>
      <c r="G250">
        <v>0.0075897221268315</v>
      </c>
      <c r="H250">
        <v>4.198842857209126</v>
      </c>
      <c r="I250">
        <v>8.544541853023341</v>
      </c>
      <c r="J250">
        <v>4.625496728138015</v>
      </c>
      <c r="K250">
        <v>68.83179654967283</v>
      </c>
    </row>
    <row r="251" spans="1:11" ht="12.75">
      <c r="A251">
        <v>2004</v>
      </c>
      <c r="B251">
        <v>601</v>
      </c>
      <c r="C251">
        <v>409</v>
      </c>
      <c r="D251">
        <v>0.6521350198412698</v>
      </c>
      <c r="E251">
        <v>0.05575938338290519</v>
      </c>
      <c r="F251">
        <v>109</v>
      </c>
      <c r="G251">
        <v>0.005982890090286879</v>
      </c>
      <c r="H251">
        <v>2.700433232722264</v>
      </c>
      <c r="I251">
        <v>8.550282025412018</v>
      </c>
      <c r="J251">
        <v>5.056302795954791</v>
      </c>
      <c r="K251">
        <v>75.24260113027961</v>
      </c>
    </row>
    <row r="252" spans="1:11" ht="12.75">
      <c r="A252">
        <v>2000</v>
      </c>
      <c r="B252" t="s">
        <v>20</v>
      </c>
      <c r="C252">
        <v>210</v>
      </c>
      <c r="D252">
        <v>0.70459</v>
      </c>
      <c r="E252">
        <v>0.06038</v>
      </c>
      <c r="F252">
        <v>127</v>
      </c>
      <c r="G252">
        <v>0.005547952755905512</v>
      </c>
      <c r="H252">
        <v>2.3963216862569436</v>
      </c>
      <c r="I252">
        <v>8.569522701145345</v>
      </c>
      <c r="J252">
        <v>2.085903</v>
      </c>
      <c r="K252">
        <v>31.040223214285717</v>
      </c>
    </row>
    <row r="253" spans="1:11" ht="12.75">
      <c r="A253">
        <v>2003</v>
      </c>
      <c r="B253">
        <v>222</v>
      </c>
      <c r="C253">
        <v>203</v>
      </c>
      <c r="D253">
        <v>0.654221718</v>
      </c>
      <c r="E253">
        <v>0.056322962</v>
      </c>
      <c r="F253">
        <v>87</v>
      </c>
      <c r="G253">
        <v>0.007519789862068965</v>
      </c>
      <c r="H253">
        <v>4.118951266574176</v>
      </c>
      <c r="I253">
        <v>8.609155038781516</v>
      </c>
      <c r="J253">
        <v>2.943079350348028</v>
      </c>
      <c r="K253">
        <v>43.79582366589327</v>
      </c>
    </row>
    <row r="254" spans="1:11" ht="12.75">
      <c r="A254">
        <v>2004</v>
      </c>
      <c r="B254">
        <v>301</v>
      </c>
      <c r="C254">
        <v>308</v>
      </c>
      <c r="D254">
        <v>0.65884522875817</v>
      </c>
      <c r="E254">
        <v>0.05678007294655166</v>
      </c>
      <c r="F254">
        <v>96</v>
      </c>
      <c r="G254">
        <v>0.006862971132897604</v>
      </c>
      <c r="H254">
        <v>3.438964742374344</v>
      </c>
      <c r="I254">
        <v>8.618120078606937</v>
      </c>
      <c r="J254">
        <v>2.766228435455087</v>
      </c>
      <c r="K254">
        <v>41.16411362284355</v>
      </c>
    </row>
    <row r="255" spans="1:11" ht="12.75">
      <c r="A255">
        <v>2002</v>
      </c>
      <c r="B255" t="s">
        <v>20</v>
      </c>
      <c r="C255">
        <v>308</v>
      </c>
      <c r="D255">
        <v>0.72831</v>
      </c>
      <c r="E255">
        <v>0.06373</v>
      </c>
      <c r="F255">
        <v>97</v>
      </c>
      <c r="G255">
        <v>0.007508350515463918</v>
      </c>
      <c r="H255">
        <v>4.106028236655462</v>
      </c>
      <c r="I255">
        <v>8.75039474948854</v>
      </c>
      <c r="J255">
        <v>1.333866281975015</v>
      </c>
      <c r="K255">
        <v>19.8492006246282</v>
      </c>
    </row>
    <row r="256" spans="1:11" ht="12.75">
      <c r="A256">
        <v>2004</v>
      </c>
      <c r="B256">
        <v>502</v>
      </c>
      <c r="C256">
        <v>306</v>
      </c>
      <c r="D256">
        <v>0.7898497354497355</v>
      </c>
      <c r="E256">
        <v>0.06922420195237237</v>
      </c>
      <c r="F256">
        <v>91</v>
      </c>
      <c r="G256">
        <v>0.008679667422524566</v>
      </c>
      <c r="H256">
        <v>5.664490486687525</v>
      </c>
      <c r="I256">
        <v>8.764224237279329</v>
      </c>
      <c r="J256">
        <v>4.228701665675194</v>
      </c>
      <c r="K256">
        <v>62.92710812016657</v>
      </c>
    </row>
    <row r="257" spans="1:11" ht="12.75">
      <c r="A257">
        <v>2004</v>
      </c>
      <c r="B257" t="s">
        <v>11</v>
      </c>
      <c r="C257">
        <v>306</v>
      </c>
      <c r="D257">
        <v>0.5223795238095238</v>
      </c>
      <c r="E257">
        <v>0.046349310310188394</v>
      </c>
      <c r="F257">
        <v>94</v>
      </c>
      <c r="G257">
        <v>0.005557228976697062</v>
      </c>
      <c r="H257">
        <v>2.402435726625599</v>
      </c>
      <c r="I257">
        <v>8.872727240949212</v>
      </c>
      <c r="J257">
        <v>2.766228435455087</v>
      </c>
      <c r="K257">
        <v>41.16411362284355</v>
      </c>
    </row>
    <row r="258" spans="1:11" ht="12.75">
      <c r="A258">
        <v>2003</v>
      </c>
      <c r="B258" t="s">
        <v>11</v>
      </c>
      <c r="C258">
        <v>209</v>
      </c>
      <c r="D258">
        <v>0.536772545</v>
      </c>
      <c r="E258">
        <v>0.047894249</v>
      </c>
      <c r="F258">
        <v>91</v>
      </c>
      <c r="G258">
        <v>0.0058985993956043965</v>
      </c>
      <c r="H258">
        <v>2.6386239834143232</v>
      </c>
      <c r="I258">
        <v>8.922633887692598</v>
      </c>
      <c r="J258">
        <v>3.2880055775040664</v>
      </c>
      <c r="K258">
        <v>48.92865442714385</v>
      </c>
    </row>
    <row r="259" spans="1:11" ht="12.75">
      <c r="A259">
        <v>2000</v>
      </c>
      <c r="B259" t="s">
        <v>19</v>
      </c>
      <c r="C259">
        <v>202</v>
      </c>
      <c r="D259">
        <v>0.18402</v>
      </c>
      <c r="E259">
        <v>0.01642</v>
      </c>
      <c r="F259">
        <v>114</v>
      </c>
      <c r="G259">
        <v>0.0016142105263157894</v>
      </c>
      <c r="H259">
        <v>0.8132928220808021</v>
      </c>
      <c r="I259">
        <v>8.922943158352354</v>
      </c>
      <c r="J259">
        <v>1.2372635</v>
      </c>
      <c r="K259">
        <v>18.411659226190473</v>
      </c>
    </row>
    <row r="260" spans="1:11" ht="12.75">
      <c r="A260">
        <v>2003</v>
      </c>
      <c r="B260">
        <v>222</v>
      </c>
      <c r="C260">
        <v>402</v>
      </c>
      <c r="D260">
        <v>0.434697629</v>
      </c>
      <c r="E260">
        <v>0.038879176</v>
      </c>
      <c r="F260">
        <v>87</v>
      </c>
      <c r="G260">
        <v>0.004996524471264367</v>
      </c>
      <c r="H260">
        <v>2.0594883561612036</v>
      </c>
      <c r="I260">
        <v>8.943958606224651</v>
      </c>
      <c r="J260">
        <v>1.6979303944315547</v>
      </c>
      <c r="K260">
        <v>25.26682134570766</v>
      </c>
    </row>
    <row r="261" spans="1:11" ht="12.75">
      <c r="A261">
        <v>2003</v>
      </c>
      <c r="B261">
        <v>301</v>
      </c>
      <c r="C261">
        <v>202</v>
      </c>
      <c r="D261">
        <v>0.38150586</v>
      </c>
      <c r="E261">
        <v>0.034121926</v>
      </c>
      <c r="F261">
        <v>92</v>
      </c>
      <c r="G261">
        <v>0.004146802826086956</v>
      </c>
      <c r="H261">
        <v>1.6307483913189509</v>
      </c>
      <c r="I261">
        <v>8.944010977970299</v>
      </c>
      <c r="J261">
        <v>1.8140720427608645</v>
      </c>
      <c r="K261">
        <v>26.995119683941436</v>
      </c>
    </row>
    <row r="262" spans="1:11" ht="12.75">
      <c r="A262">
        <v>2003</v>
      </c>
      <c r="B262" t="s">
        <v>12</v>
      </c>
      <c r="C262">
        <v>306</v>
      </c>
      <c r="D262">
        <v>0.595182528</v>
      </c>
      <c r="E262">
        <v>0.054083689</v>
      </c>
      <c r="F262">
        <v>94</v>
      </c>
      <c r="G262">
        <v>0.006331729021276596</v>
      </c>
      <c r="H262">
        <v>2.972009344546389</v>
      </c>
      <c r="I262">
        <v>9.086908041762944</v>
      </c>
      <c r="J262">
        <v>3.2880055775040664</v>
      </c>
      <c r="K262">
        <v>48.92865442714385</v>
      </c>
    </row>
    <row r="263" spans="1:11" ht="12.75">
      <c r="A263">
        <v>2000</v>
      </c>
      <c r="B263" t="s">
        <v>21</v>
      </c>
      <c r="C263">
        <v>203</v>
      </c>
      <c r="D263">
        <v>0.69713</v>
      </c>
      <c r="E263">
        <v>0.063697</v>
      </c>
      <c r="F263">
        <v>109</v>
      </c>
      <c r="G263">
        <v>0.006395688073394495</v>
      </c>
      <c r="H263">
        <v>3.024687627946398</v>
      </c>
      <c r="I263">
        <v>9.137033264957756</v>
      </c>
      <c r="J263">
        <v>2.5922264999999993</v>
      </c>
      <c r="K263">
        <v>38.574799107142844</v>
      </c>
    </row>
    <row r="264" spans="1:11" ht="12.75">
      <c r="A264">
        <v>2002</v>
      </c>
      <c r="B264" t="s">
        <v>20</v>
      </c>
      <c r="C264">
        <v>402</v>
      </c>
      <c r="D264">
        <v>0.61779</v>
      </c>
      <c r="E264">
        <v>0.0565</v>
      </c>
      <c r="F264">
        <v>97</v>
      </c>
      <c r="G264">
        <v>0.006368969072164948</v>
      </c>
      <c r="H264">
        <v>3.002568572034787</v>
      </c>
      <c r="I264">
        <v>9.145502517036535</v>
      </c>
      <c r="J264">
        <v>2.8664475312314104</v>
      </c>
      <c r="K264">
        <v>42.655469214753126</v>
      </c>
    </row>
    <row r="265" spans="1:11" ht="12.75">
      <c r="A265">
        <v>2004</v>
      </c>
      <c r="B265">
        <v>601</v>
      </c>
      <c r="C265">
        <v>205</v>
      </c>
      <c r="D265">
        <v>0.5804453947368421</v>
      </c>
      <c r="E265">
        <v>0.05318995397269344</v>
      </c>
      <c r="F265">
        <v>109</v>
      </c>
      <c r="G265">
        <v>0.005325187107677451</v>
      </c>
      <c r="H265">
        <v>2.2540784219955636</v>
      </c>
      <c r="I265">
        <v>9.163644755387937</v>
      </c>
      <c r="J265">
        <v>2.3807703747769193</v>
      </c>
      <c r="K265">
        <v>35.428130577037486</v>
      </c>
    </row>
    <row r="266" spans="1:11" ht="12.75">
      <c r="A266">
        <v>2004</v>
      </c>
      <c r="B266">
        <v>601</v>
      </c>
      <c r="C266">
        <v>401</v>
      </c>
      <c r="D266">
        <v>0.3698457671957673</v>
      </c>
      <c r="E266">
        <v>0.034054000511179745</v>
      </c>
      <c r="F266">
        <v>109</v>
      </c>
      <c r="G266">
        <v>0.0033930804329886906</v>
      </c>
      <c r="H266">
        <v>1.3257674560098205</v>
      </c>
      <c r="I266">
        <v>9.207622077003313</v>
      </c>
      <c r="J266">
        <v>2.301411362284355</v>
      </c>
      <c r="K266">
        <v>34.24719289113623</v>
      </c>
    </row>
    <row r="267" spans="1:11" ht="12.75">
      <c r="A267">
        <v>2000</v>
      </c>
      <c r="B267" t="s">
        <v>18</v>
      </c>
      <c r="C267">
        <v>403</v>
      </c>
      <c r="D267">
        <v>0.8112</v>
      </c>
      <c r="E267">
        <v>0.07471</v>
      </c>
      <c r="F267">
        <v>114</v>
      </c>
      <c r="G267">
        <v>0.007115789473684211</v>
      </c>
      <c r="H267">
        <v>3.6862868485813363</v>
      </c>
      <c r="I267">
        <v>9.20981262327416</v>
      </c>
      <c r="J267">
        <v>2.393034</v>
      </c>
      <c r="K267">
        <v>35.610625</v>
      </c>
    </row>
    <row r="268" spans="1:11" ht="12.75">
      <c r="A268">
        <v>2002</v>
      </c>
      <c r="B268" t="s">
        <v>20</v>
      </c>
      <c r="C268">
        <v>102</v>
      </c>
      <c r="D268">
        <v>0.55935</v>
      </c>
      <c r="E268">
        <v>0.05158</v>
      </c>
      <c r="F268">
        <v>97</v>
      </c>
      <c r="G268">
        <v>0.005766494845360825</v>
      </c>
      <c r="H268">
        <v>2.5445872164570362</v>
      </c>
      <c r="I268">
        <v>9.221417716992939</v>
      </c>
      <c r="J268">
        <v>2.306490339083879</v>
      </c>
      <c r="K268">
        <v>34.32277290303391</v>
      </c>
    </row>
    <row r="269" spans="1:11" ht="12.75">
      <c r="A269">
        <v>2003</v>
      </c>
      <c r="B269">
        <v>301</v>
      </c>
      <c r="C269">
        <v>211</v>
      </c>
      <c r="D269">
        <v>0.605613354</v>
      </c>
      <c r="E269">
        <v>0.055976914</v>
      </c>
      <c r="F269">
        <v>92</v>
      </c>
      <c r="G269">
        <v>0.006582753847826087</v>
      </c>
      <c r="H269">
        <v>3.184179974051434</v>
      </c>
      <c r="I269">
        <v>9.243011837549407</v>
      </c>
      <c r="J269">
        <v>6.689390657680689</v>
      </c>
      <c r="K269">
        <v>99.54450383453405</v>
      </c>
    </row>
    <row r="270" spans="1:11" ht="12.75">
      <c r="A270">
        <v>2004</v>
      </c>
      <c r="B270">
        <v>301</v>
      </c>
      <c r="C270">
        <v>211</v>
      </c>
      <c r="D270">
        <v>0.7256365604575162</v>
      </c>
      <c r="E270">
        <v>0.06748536964129494</v>
      </c>
      <c r="F270">
        <v>96</v>
      </c>
      <c r="G270">
        <v>0.0075587141714324605</v>
      </c>
      <c r="H270">
        <v>4.163229485789187</v>
      </c>
      <c r="I270">
        <v>9.30016117141964</v>
      </c>
      <c r="J270">
        <v>4.874910767400358</v>
      </c>
      <c r="K270">
        <v>72.54331499107676</v>
      </c>
    </row>
    <row r="271" spans="1:11" ht="12.75">
      <c r="A271">
        <v>2002</v>
      </c>
      <c r="B271" t="s">
        <v>19</v>
      </c>
      <c r="C271">
        <v>209</v>
      </c>
      <c r="D271">
        <v>0.53734</v>
      </c>
      <c r="E271">
        <v>0.05004</v>
      </c>
      <c r="F271">
        <v>92</v>
      </c>
      <c r="G271">
        <v>0.005840652173913044</v>
      </c>
      <c r="H271">
        <v>2.5969546266350814</v>
      </c>
      <c r="I271">
        <v>9.31253954665575</v>
      </c>
      <c r="K271" t="s">
        <v>45</v>
      </c>
    </row>
    <row r="272" spans="1:11" ht="12.75">
      <c r="A272">
        <v>2003</v>
      </c>
      <c r="B272">
        <v>301</v>
      </c>
      <c r="C272">
        <v>210</v>
      </c>
      <c r="D272">
        <v>0.567406833</v>
      </c>
      <c r="E272">
        <v>0.053550937</v>
      </c>
      <c r="F272">
        <v>92</v>
      </c>
      <c r="G272">
        <v>0.006167465576086957</v>
      </c>
      <c r="H272">
        <v>2.8408835207615204</v>
      </c>
      <c r="I272">
        <v>9.43783787672504</v>
      </c>
      <c r="J272">
        <v>4.421800604229608</v>
      </c>
      <c r="K272">
        <v>65.80060422960725</v>
      </c>
    </row>
    <row r="273" spans="1:11" ht="12.75">
      <c r="A273">
        <v>2003</v>
      </c>
      <c r="B273">
        <v>502</v>
      </c>
      <c r="C273">
        <v>306</v>
      </c>
      <c r="D273">
        <v>0.792551089</v>
      </c>
      <c r="E273">
        <v>0.075297335</v>
      </c>
      <c r="F273">
        <v>90</v>
      </c>
      <c r="G273">
        <v>0.008806123211111112</v>
      </c>
      <c r="H273">
        <v>5.86471774127613</v>
      </c>
      <c r="I273">
        <v>9.500628545600295</v>
      </c>
      <c r="J273">
        <v>6.452135498839908</v>
      </c>
      <c r="K273">
        <v>96.0139211136891</v>
      </c>
    </row>
    <row r="274" spans="1:11" ht="12.75">
      <c r="A274">
        <v>2003</v>
      </c>
      <c r="B274">
        <v>222</v>
      </c>
      <c r="C274">
        <v>210</v>
      </c>
      <c r="D274">
        <v>0.317719479</v>
      </c>
      <c r="E274">
        <v>0.03019709</v>
      </c>
      <c r="F274">
        <v>87</v>
      </c>
      <c r="G274">
        <v>0.003651948034482759</v>
      </c>
      <c r="H274">
        <v>1.4234769483649596</v>
      </c>
      <c r="I274">
        <v>9.50432441065409</v>
      </c>
      <c r="J274">
        <v>1.0187582366589327</v>
      </c>
      <c r="K274">
        <v>15.160092807424594</v>
      </c>
    </row>
    <row r="275" spans="1:11" ht="12.75">
      <c r="A275">
        <v>2001</v>
      </c>
      <c r="B275" t="s">
        <v>20</v>
      </c>
      <c r="C275">
        <v>301</v>
      </c>
      <c r="D275">
        <v>0.60918</v>
      </c>
      <c r="E275">
        <v>0.05791</v>
      </c>
      <c r="F275">
        <v>115</v>
      </c>
      <c r="G275">
        <v>0.005297217391304348</v>
      </c>
      <c r="H275">
        <v>2.236826066106699</v>
      </c>
      <c r="I275">
        <v>9.506221478052463</v>
      </c>
      <c r="J275">
        <v>2.6997564</v>
      </c>
      <c r="K275">
        <v>40.174946428571424</v>
      </c>
    </row>
    <row r="276" spans="1:11" ht="12.75">
      <c r="A276">
        <v>2000</v>
      </c>
      <c r="B276" t="s">
        <v>21</v>
      </c>
      <c r="C276">
        <v>304</v>
      </c>
      <c r="D276">
        <v>0.76923</v>
      </c>
      <c r="E276">
        <v>0.074986</v>
      </c>
      <c r="F276">
        <v>109</v>
      </c>
      <c r="G276">
        <v>0.007057155963302752</v>
      </c>
      <c r="H276">
        <v>3.6273888052027976</v>
      </c>
      <c r="I276">
        <v>9.748189748189748</v>
      </c>
      <c r="J276">
        <v>3.483315</v>
      </c>
      <c r="K276">
        <v>51.83504464285714</v>
      </c>
    </row>
    <row r="277" spans="1:11" ht="12.75">
      <c r="A277">
        <v>2003</v>
      </c>
      <c r="B277" t="s">
        <v>12</v>
      </c>
      <c r="C277">
        <v>106</v>
      </c>
      <c r="D277">
        <v>0.698663148</v>
      </c>
      <c r="E277">
        <v>0.068294264</v>
      </c>
      <c r="F277">
        <v>94</v>
      </c>
      <c r="G277">
        <v>0.007432586680851064</v>
      </c>
      <c r="H277">
        <v>4.021455372730347</v>
      </c>
      <c r="I277">
        <v>9.77499159580691</v>
      </c>
      <c r="J277">
        <v>3.628144085521729</v>
      </c>
      <c r="K277">
        <v>53.99023936788287</v>
      </c>
    </row>
    <row r="278" spans="1:11" ht="12.75">
      <c r="A278">
        <v>2004</v>
      </c>
      <c r="B278">
        <v>601</v>
      </c>
      <c r="C278">
        <v>301</v>
      </c>
      <c r="D278">
        <v>0.4819871459694988</v>
      </c>
      <c r="E278">
        <v>0.04723063692100235</v>
      </c>
      <c r="F278">
        <v>109</v>
      </c>
      <c r="G278">
        <v>0.004421900421738521</v>
      </c>
      <c r="H278">
        <v>1.758758838278452</v>
      </c>
      <c r="I278">
        <v>9.799148652813079</v>
      </c>
      <c r="J278">
        <v>2.5281513979773953</v>
      </c>
      <c r="K278">
        <v>37.621300565139805</v>
      </c>
    </row>
    <row r="279" spans="1:11" ht="12.75">
      <c r="A279">
        <v>2004</v>
      </c>
      <c r="B279">
        <v>301</v>
      </c>
      <c r="C279">
        <v>108</v>
      </c>
      <c r="D279">
        <v>0.4969416344605475</v>
      </c>
      <c r="E279">
        <v>0.04875416983089423</v>
      </c>
      <c r="F279">
        <v>96</v>
      </c>
      <c r="G279">
        <v>0.005176475358964036</v>
      </c>
      <c r="H279">
        <v>2.1638522666502666</v>
      </c>
      <c r="I279">
        <v>9.810844262187665</v>
      </c>
      <c r="J279">
        <v>2.1880413444378357</v>
      </c>
      <c r="K279">
        <v>32.56013905413445</v>
      </c>
    </row>
    <row r="280" spans="1:11" ht="12.75">
      <c r="A280">
        <v>2003</v>
      </c>
      <c r="B280">
        <v>502</v>
      </c>
      <c r="C280">
        <v>205</v>
      </c>
      <c r="D280">
        <v>0.744193019</v>
      </c>
      <c r="E280">
        <v>0.07333665</v>
      </c>
      <c r="F280">
        <v>90</v>
      </c>
      <c r="G280">
        <v>0.008268811322222222</v>
      </c>
      <c r="H280">
        <v>5.059940777173371</v>
      </c>
      <c r="I280">
        <v>9.854520013980405</v>
      </c>
      <c r="J280">
        <v>4.527814385150813</v>
      </c>
      <c r="K280">
        <v>67.37819025522042</v>
      </c>
    </row>
    <row r="281" spans="1:11" ht="12.75">
      <c r="A281">
        <v>2003</v>
      </c>
      <c r="B281">
        <v>222</v>
      </c>
      <c r="C281">
        <v>104</v>
      </c>
      <c r="D281">
        <v>0.540060581</v>
      </c>
      <c r="E281">
        <v>0.053287003</v>
      </c>
      <c r="F281">
        <v>87</v>
      </c>
      <c r="G281">
        <v>0.006207592885057471</v>
      </c>
      <c r="H281">
        <v>2.8723717275993144</v>
      </c>
      <c r="I281">
        <v>9.866856585113364</v>
      </c>
      <c r="J281">
        <v>3.0562747099767984</v>
      </c>
      <c r="K281">
        <v>45.480278422273784</v>
      </c>
    </row>
    <row r="282" spans="1:11" ht="12.75">
      <c r="A282">
        <v>2003</v>
      </c>
      <c r="B282">
        <v>301</v>
      </c>
      <c r="C282">
        <v>110</v>
      </c>
      <c r="D282">
        <v>0.567898667</v>
      </c>
      <c r="E282">
        <v>0.056181455</v>
      </c>
      <c r="F282">
        <v>92</v>
      </c>
      <c r="G282">
        <v>0.0061728115978260875</v>
      </c>
      <c r="H282">
        <v>2.8450585713150294</v>
      </c>
      <c r="I282">
        <v>9.892866151066348</v>
      </c>
      <c r="J282">
        <v>5.102077620264931</v>
      </c>
      <c r="K282">
        <v>75.92377411108528</v>
      </c>
    </row>
    <row r="283" spans="1:11" ht="12.75">
      <c r="A283">
        <v>2004</v>
      </c>
      <c r="B283">
        <v>222</v>
      </c>
      <c r="C283">
        <v>101</v>
      </c>
      <c r="D283">
        <v>0.46115835275835276</v>
      </c>
      <c r="E283">
        <v>0.04576325633551591</v>
      </c>
      <c r="F283">
        <v>102</v>
      </c>
      <c r="G283">
        <v>0.004521160321160321</v>
      </c>
      <c r="H283">
        <v>1.8073741555170404</v>
      </c>
      <c r="I283">
        <v>9.923544930236986</v>
      </c>
      <c r="J283">
        <v>1.5645062462819754</v>
      </c>
      <c r="K283">
        <v>23.28134295062463</v>
      </c>
    </row>
    <row r="284" spans="1:11" ht="12.75">
      <c r="A284">
        <v>2003</v>
      </c>
      <c r="B284" t="s">
        <v>11</v>
      </c>
      <c r="C284">
        <v>212</v>
      </c>
      <c r="D284">
        <v>0.576542438</v>
      </c>
      <c r="E284">
        <v>0.057227693</v>
      </c>
      <c r="F284">
        <v>91</v>
      </c>
      <c r="G284">
        <v>0.006335631186813188</v>
      </c>
      <c r="H284">
        <v>2.975196823349003</v>
      </c>
      <c r="I284">
        <v>9.926015715082539</v>
      </c>
      <c r="J284">
        <v>4.081662096211946</v>
      </c>
      <c r="K284">
        <v>60.73901928886823</v>
      </c>
    </row>
    <row r="285" spans="1:11" ht="12.75">
      <c r="A285">
        <v>2003</v>
      </c>
      <c r="B285">
        <v>222</v>
      </c>
      <c r="C285">
        <v>310</v>
      </c>
      <c r="D285">
        <v>0.343561233</v>
      </c>
      <c r="E285">
        <v>0.034161005</v>
      </c>
      <c r="F285">
        <v>87</v>
      </c>
      <c r="G285">
        <v>0.003948979689655172</v>
      </c>
      <c r="H285">
        <v>1.54449505185046</v>
      </c>
      <c r="I285">
        <v>9.9432071254675</v>
      </c>
      <c r="J285">
        <v>1.1319535962877032</v>
      </c>
      <c r="K285">
        <v>16.844547563805104</v>
      </c>
    </row>
    <row r="286" spans="1:11" ht="12.75">
      <c r="A286">
        <v>2003</v>
      </c>
      <c r="B286">
        <v>222</v>
      </c>
      <c r="C286">
        <v>301</v>
      </c>
      <c r="D286">
        <v>0.408201671</v>
      </c>
      <c r="E286">
        <v>0.040647204</v>
      </c>
      <c r="F286">
        <v>87</v>
      </c>
      <c r="G286">
        <v>0.0046919732298850575</v>
      </c>
      <c r="H286">
        <v>1.8942014572845078</v>
      </c>
      <c r="I286">
        <v>9.957628027446267</v>
      </c>
      <c r="J286">
        <v>1.245148955916474</v>
      </c>
      <c r="K286">
        <v>18.52900232018562</v>
      </c>
    </row>
    <row r="287" spans="1:11" ht="12.75">
      <c r="A287">
        <v>2000</v>
      </c>
      <c r="B287" t="s">
        <v>19</v>
      </c>
      <c r="C287">
        <v>108</v>
      </c>
      <c r="D287">
        <v>0.4245</v>
      </c>
      <c r="E287">
        <v>0.0423</v>
      </c>
      <c r="F287">
        <v>114</v>
      </c>
      <c r="G287">
        <v>0.0037236842105263157</v>
      </c>
      <c r="H287">
        <v>1.4518060912770148</v>
      </c>
      <c r="I287">
        <v>9.964664310954063</v>
      </c>
      <c r="J287">
        <v>2.1370915</v>
      </c>
      <c r="K287">
        <v>31.80195684523809</v>
      </c>
    </row>
    <row r="288" spans="1:11" ht="12.75">
      <c r="A288">
        <v>2004</v>
      </c>
      <c r="B288">
        <v>502</v>
      </c>
      <c r="C288">
        <v>205</v>
      </c>
      <c r="D288">
        <v>0.790020909090909</v>
      </c>
      <c r="E288">
        <v>0.0793961955967968</v>
      </c>
      <c r="F288">
        <v>91</v>
      </c>
      <c r="G288">
        <v>0.00868154845154845</v>
      </c>
      <c r="H288">
        <v>5.667418191028849</v>
      </c>
      <c r="I288">
        <v>10.049885349004166</v>
      </c>
      <c r="J288">
        <v>3.2423825104104704</v>
      </c>
      <c r="K288">
        <v>48.249739738251044</v>
      </c>
    </row>
    <row r="289" spans="1:11" ht="12.75">
      <c r="A289">
        <v>2004</v>
      </c>
      <c r="B289">
        <v>601</v>
      </c>
      <c r="C289">
        <v>405</v>
      </c>
      <c r="D289">
        <v>0.5565926587301587</v>
      </c>
      <c r="E289">
        <v>0.05640969345218401</v>
      </c>
      <c r="F289">
        <v>109</v>
      </c>
      <c r="G289">
        <v>0.005106354667249163</v>
      </c>
      <c r="H289">
        <v>2.1225706736143923</v>
      </c>
      <c r="I289">
        <v>10.134825274354176</v>
      </c>
      <c r="J289">
        <v>2.958957465794171</v>
      </c>
      <c r="K289">
        <v>44.032105145746584</v>
      </c>
    </row>
    <row r="290" spans="1:11" ht="12.75">
      <c r="A290">
        <v>2000</v>
      </c>
      <c r="B290" t="s">
        <v>17</v>
      </c>
      <c r="C290">
        <v>203</v>
      </c>
      <c r="D290">
        <v>0.44646</v>
      </c>
      <c r="E290">
        <v>0.045788</v>
      </c>
      <c r="F290">
        <v>99</v>
      </c>
      <c r="G290">
        <v>0.00450969696969697</v>
      </c>
      <c r="H290">
        <v>1.8016917173099964</v>
      </c>
      <c r="I290">
        <v>10.255789992384535</v>
      </c>
      <c r="K290" t="s">
        <v>45</v>
      </c>
    </row>
    <row r="291" spans="1:11" ht="12.75">
      <c r="A291">
        <v>2004</v>
      </c>
      <c r="B291">
        <v>222</v>
      </c>
      <c r="C291">
        <v>201</v>
      </c>
      <c r="D291">
        <v>0.3457333333333333</v>
      </c>
      <c r="E291">
        <v>0.03552238260422286</v>
      </c>
      <c r="F291">
        <v>102</v>
      </c>
      <c r="G291">
        <v>0.0033895424836601303</v>
      </c>
      <c r="H291">
        <v>1.3244796021046905</v>
      </c>
      <c r="I291">
        <v>10.274503259995043</v>
      </c>
      <c r="J291">
        <v>1.3377662105889354</v>
      </c>
      <c r="K291">
        <v>19.90723527662106</v>
      </c>
    </row>
    <row r="292" spans="1:11" ht="12.75">
      <c r="A292">
        <v>2003</v>
      </c>
      <c r="B292">
        <v>301</v>
      </c>
      <c r="C292">
        <v>302</v>
      </c>
      <c r="D292">
        <v>0.298040413</v>
      </c>
      <c r="E292">
        <v>0.030630383</v>
      </c>
      <c r="F292">
        <v>92</v>
      </c>
      <c r="G292">
        <v>0.003239569706521739</v>
      </c>
      <c r="H292">
        <v>1.2710230244684961</v>
      </c>
      <c r="I292">
        <v>10.277258272353823</v>
      </c>
      <c r="J292">
        <v>0.9070360213804323</v>
      </c>
      <c r="K292">
        <v>13.497559841970718</v>
      </c>
    </row>
    <row r="293" spans="1:11" ht="12.75">
      <c r="A293">
        <v>2004</v>
      </c>
      <c r="B293">
        <v>601</v>
      </c>
      <c r="C293">
        <v>105</v>
      </c>
      <c r="D293">
        <v>0.6146452241715399</v>
      </c>
      <c r="E293">
        <v>0.06317297013988418</v>
      </c>
      <c r="F293">
        <v>109</v>
      </c>
      <c r="G293">
        <v>0.005638947010748073</v>
      </c>
      <c r="H293">
        <v>2.456975329912541</v>
      </c>
      <c r="I293">
        <v>10.277956722926296</v>
      </c>
      <c r="J293">
        <v>3.049653480071387</v>
      </c>
      <c r="K293">
        <v>45.38174821534801</v>
      </c>
    </row>
    <row r="294" spans="1:11" ht="12.75">
      <c r="A294">
        <v>2003</v>
      </c>
      <c r="B294">
        <v>222</v>
      </c>
      <c r="C294">
        <v>403</v>
      </c>
      <c r="D294">
        <v>0.523933038</v>
      </c>
      <c r="E294">
        <v>0.05397683</v>
      </c>
      <c r="F294">
        <v>87</v>
      </c>
      <c r="G294">
        <v>0.006022218827586207</v>
      </c>
      <c r="H294">
        <v>2.7297658078270954</v>
      </c>
      <c r="I294">
        <v>10.302238279541365</v>
      </c>
      <c r="J294">
        <v>1.811125754060325</v>
      </c>
      <c r="K294">
        <v>26.951276102088165</v>
      </c>
    </row>
    <row r="295" spans="1:11" ht="12.75">
      <c r="A295">
        <v>2002</v>
      </c>
      <c r="B295" t="s">
        <v>20</v>
      </c>
      <c r="C295">
        <v>108</v>
      </c>
      <c r="D295">
        <v>0.66928</v>
      </c>
      <c r="E295">
        <v>0.06904</v>
      </c>
      <c r="F295">
        <v>97</v>
      </c>
      <c r="G295">
        <v>0.006899793814432989</v>
      </c>
      <c r="H295">
        <v>3.473927053388465</v>
      </c>
      <c r="I295">
        <v>10.315562993067177</v>
      </c>
      <c r="J295">
        <v>0.6336023557406306</v>
      </c>
      <c r="K295">
        <v>9.428606484235575</v>
      </c>
    </row>
    <row r="296" spans="1:11" ht="12.75">
      <c r="A296">
        <v>2004</v>
      </c>
      <c r="B296">
        <v>301</v>
      </c>
      <c r="C296">
        <v>208</v>
      </c>
      <c r="D296">
        <v>0.5759957107843138</v>
      </c>
      <c r="E296">
        <v>0.05995056008854062</v>
      </c>
      <c r="F296">
        <v>96</v>
      </c>
      <c r="G296">
        <v>0.0059999553206699354</v>
      </c>
      <c r="H296">
        <v>2.7131220926624207</v>
      </c>
      <c r="I296">
        <v>10.408160853647326</v>
      </c>
      <c r="J296">
        <v>2.641521415823915</v>
      </c>
      <c r="K296">
        <v>39.30835440214159</v>
      </c>
    </row>
    <row r="297" spans="1:11" ht="12.75">
      <c r="A297">
        <v>2003</v>
      </c>
      <c r="B297" t="s">
        <v>11</v>
      </c>
      <c r="C297">
        <v>103</v>
      </c>
      <c r="D297">
        <v>0.453256277</v>
      </c>
      <c r="E297">
        <v>0.047201079</v>
      </c>
      <c r="F297">
        <v>91</v>
      </c>
      <c r="G297">
        <v>0.004980838208791209</v>
      </c>
      <c r="H297">
        <v>2.05063307972904</v>
      </c>
      <c r="I297">
        <v>10.413772824595654</v>
      </c>
      <c r="J297">
        <v>2.947867069486405</v>
      </c>
      <c r="K297">
        <v>43.86706948640483</v>
      </c>
    </row>
    <row r="298" spans="1:11" ht="12.75">
      <c r="A298">
        <v>2004</v>
      </c>
      <c r="B298">
        <v>222</v>
      </c>
      <c r="C298">
        <v>102</v>
      </c>
      <c r="D298">
        <v>0.6413723232323233</v>
      </c>
      <c r="E298">
        <v>0.06687052149321061</v>
      </c>
      <c r="F298">
        <v>102</v>
      </c>
      <c r="G298">
        <v>0.006287963953258071</v>
      </c>
      <c r="H298">
        <v>2.936492984357667</v>
      </c>
      <c r="I298">
        <v>10.426162631434318</v>
      </c>
      <c r="J298">
        <v>2.2447263533610955</v>
      </c>
      <c r="K298">
        <v>33.403665972635345</v>
      </c>
    </row>
    <row r="299" spans="1:11" ht="12.75">
      <c r="A299">
        <v>2003</v>
      </c>
      <c r="B299">
        <v>222</v>
      </c>
      <c r="C299">
        <v>201</v>
      </c>
      <c r="D299">
        <v>0.337189377</v>
      </c>
      <c r="E299">
        <v>0.035180448</v>
      </c>
      <c r="F299">
        <v>87</v>
      </c>
      <c r="G299">
        <v>0.0038757399655172417</v>
      </c>
      <c r="H299">
        <v>1.513731928268474</v>
      </c>
      <c r="I299">
        <v>10.433439010743212</v>
      </c>
      <c r="J299">
        <v>1.245148955916474</v>
      </c>
      <c r="K299">
        <v>18.52900232018562</v>
      </c>
    </row>
    <row r="300" spans="1:11" ht="12.75">
      <c r="A300">
        <v>2002</v>
      </c>
      <c r="B300" t="s">
        <v>19</v>
      </c>
      <c r="C300">
        <v>309</v>
      </c>
      <c r="D300">
        <v>0.5194</v>
      </c>
      <c r="E300">
        <v>0.05463</v>
      </c>
      <c r="F300">
        <v>92</v>
      </c>
      <c r="G300">
        <v>0.005645652173913043</v>
      </c>
      <c r="H300">
        <v>2.4615050235778226</v>
      </c>
      <c r="I300">
        <v>10.517905275317673</v>
      </c>
      <c r="J300">
        <v>2.6596512267906984</v>
      </c>
      <c r="K300">
        <v>39.57814325581396</v>
      </c>
    </row>
    <row r="301" spans="1:11" ht="12.75">
      <c r="A301">
        <v>2003</v>
      </c>
      <c r="B301" t="s">
        <v>11</v>
      </c>
      <c r="C301">
        <v>303</v>
      </c>
      <c r="D301">
        <v>0.410239905</v>
      </c>
      <c r="E301">
        <v>0.043166335</v>
      </c>
      <c r="F301">
        <v>91</v>
      </c>
      <c r="G301">
        <v>0.004508130824175825</v>
      </c>
      <c r="H301">
        <v>1.8009167598978038</v>
      </c>
      <c r="I301">
        <v>10.522217481500245</v>
      </c>
      <c r="J301">
        <v>2.8344875668138507</v>
      </c>
      <c r="K301">
        <v>42.17987450615849</v>
      </c>
    </row>
    <row r="302" spans="1:11" ht="12.75">
      <c r="A302">
        <v>2003</v>
      </c>
      <c r="B302">
        <v>502</v>
      </c>
      <c r="C302">
        <v>304</v>
      </c>
      <c r="D302">
        <v>0.78487313</v>
      </c>
      <c r="E302">
        <v>0.08326916</v>
      </c>
      <c r="F302">
        <v>90</v>
      </c>
      <c r="G302">
        <v>0.008720812555555556</v>
      </c>
      <c r="H302">
        <v>5.728876956638889</v>
      </c>
      <c r="I302">
        <v>10.609250949895557</v>
      </c>
      <c r="J302">
        <v>5.206986542923433</v>
      </c>
      <c r="K302">
        <v>77.48491879350347</v>
      </c>
    </row>
    <row r="303" spans="1:11" ht="12.75">
      <c r="A303">
        <v>2002</v>
      </c>
      <c r="B303" t="s">
        <v>20</v>
      </c>
      <c r="C303">
        <v>411</v>
      </c>
      <c r="D303">
        <v>0.65467</v>
      </c>
      <c r="E303">
        <v>0.06962</v>
      </c>
      <c r="F303">
        <v>97</v>
      </c>
      <c r="G303">
        <v>0.006749175257731959</v>
      </c>
      <c r="H303">
        <v>3.333126499329093</v>
      </c>
      <c r="I303">
        <v>10.63436540547146</v>
      </c>
      <c r="J303">
        <v>2.1186951719214755</v>
      </c>
      <c r="K303">
        <v>31.528201963117187</v>
      </c>
    </row>
    <row r="304" spans="1:11" ht="12.75">
      <c r="A304">
        <v>2003</v>
      </c>
      <c r="B304" t="s">
        <v>12</v>
      </c>
      <c r="C304">
        <v>301</v>
      </c>
      <c r="D304">
        <v>0.584938898</v>
      </c>
      <c r="E304">
        <v>0.062265845</v>
      </c>
      <c r="F304">
        <v>94</v>
      </c>
      <c r="G304">
        <v>0.006222754234042553</v>
      </c>
      <c r="H304">
        <v>2.884359592525923</v>
      </c>
      <c r="I304">
        <v>10.644846019455523</v>
      </c>
      <c r="J304">
        <v>2.380969556123635</v>
      </c>
      <c r="K304">
        <v>35.431094585173135</v>
      </c>
    </row>
    <row r="305" spans="1:11" ht="12.75">
      <c r="A305">
        <v>2003</v>
      </c>
      <c r="B305">
        <v>222</v>
      </c>
      <c r="C305">
        <v>110</v>
      </c>
      <c r="D305">
        <v>0.316870941</v>
      </c>
      <c r="E305">
        <v>0.033759315</v>
      </c>
      <c r="F305">
        <v>87</v>
      </c>
      <c r="G305">
        <v>0.003642194724137931</v>
      </c>
      <c r="H305">
        <v>1.4196682245362175</v>
      </c>
      <c r="I305">
        <v>10.653963690536077</v>
      </c>
      <c r="J305">
        <v>1.245148955916474</v>
      </c>
      <c r="K305">
        <v>18.52900232018562</v>
      </c>
    </row>
    <row r="306" spans="1:11" ht="12.75">
      <c r="A306">
        <v>2003</v>
      </c>
      <c r="B306">
        <v>301</v>
      </c>
      <c r="C306">
        <v>102</v>
      </c>
      <c r="D306">
        <v>0.30103456</v>
      </c>
      <c r="E306">
        <v>0.032178107</v>
      </c>
      <c r="F306">
        <v>92</v>
      </c>
      <c r="G306">
        <v>0.0032721147826086957</v>
      </c>
      <c r="H306">
        <v>1.2824370841713508</v>
      </c>
      <c r="I306">
        <v>10.689173694874102</v>
      </c>
      <c r="J306">
        <v>1.4739335347432025</v>
      </c>
      <c r="K306">
        <v>21.933534743202415</v>
      </c>
    </row>
    <row r="307" spans="1:11" ht="12.75">
      <c r="A307">
        <v>2002</v>
      </c>
      <c r="B307" t="s">
        <v>20</v>
      </c>
      <c r="C307">
        <v>302</v>
      </c>
      <c r="D307">
        <v>0.64523</v>
      </c>
      <c r="E307">
        <v>0.06975</v>
      </c>
      <c r="F307">
        <v>97</v>
      </c>
      <c r="G307">
        <v>0.006651855670103093</v>
      </c>
      <c r="H307">
        <v>3.24520025941821</v>
      </c>
      <c r="I307">
        <v>10.810098724485844</v>
      </c>
      <c r="J307">
        <v>3.5512205782272463</v>
      </c>
      <c r="K307">
        <v>52.845544318857826</v>
      </c>
    </row>
    <row r="308" spans="1:11" ht="12.75">
      <c r="A308">
        <v>2004</v>
      </c>
      <c r="B308">
        <v>222</v>
      </c>
      <c r="C308">
        <v>210</v>
      </c>
      <c r="D308">
        <v>0.39972777777777774</v>
      </c>
      <c r="E308">
        <v>0.04340806730424663</v>
      </c>
      <c r="F308">
        <v>102</v>
      </c>
      <c r="G308">
        <v>0.0039188997821350754</v>
      </c>
      <c r="H308">
        <v>1.5317855468606592</v>
      </c>
      <c r="I308">
        <v>10.85940725599977</v>
      </c>
      <c r="J308">
        <v>1.5645062462819754</v>
      </c>
      <c r="K308">
        <v>23.28134295062463</v>
      </c>
    </row>
    <row r="309" spans="1:11" ht="12.75">
      <c r="A309">
        <v>2004</v>
      </c>
      <c r="B309">
        <v>601</v>
      </c>
      <c r="C309">
        <v>201</v>
      </c>
      <c r="D309">
        <v>0.4531318518518519</v>
      </c>
      <c r="E309">
        <v>0.05044901761093997</v>
      </c>
      <c r="F309">
        <v>109</v>
      </c>
      <c r="G309">
        <v>0.004157172952769283</v>
      </c>
      <c r="H309">
        <v>1.6354004845371752</v>
      </c>
      <c r="I309">
        <v>11.133407948429523</v>
      </c>
      <c r="J309">
        <v>2.267400356930399</v>
      </c>
      <c r="K309">
        <v>33.741076740035695</v>
      </c>
    </row>
    <row r="310" spans="1:11" ht="12.75">
      <c r="A310">
        <v>2002</v>
      </c>
      <c r="B310" t="s">
        <v>20</v>
      </c>
      <c r="C310">
        <v>210</v>
      </c>
      <c r="D310">
        <v>0.61362</v>
      </c>
      <c r="E310">
        <v>0.06854</v>
      </c>
      <c r="F310">
        <v>97</v>
      </c>
      <c r="G310">
        <v>0.0063259793814432995</v>
      </c>
      <c r="H310">
        <v>2.967318980547105</v>
      </c>
      <c r="I310">
        <v>11.169779342263942</v>
      </c>
      <c r="J310">
        <v>3.6055656299821535</v>
      </c>
      <c r="K310">
        <v>53.654250446163</v>
      </c>
    </row>
    <row r="311" spans="1:11" ht="12.75">
      <c r="A311">
        <v>2003</v>
      </c>
      <c r="B311" t="s">
        <v>11</v>
      </c>
      <c r="C311">
        <v>112</v>
      </c>
      <c r="D311">
        <v>0.604086444</v>
      </c>
      <c r="E311">
        <v>0.067700331</v>
      </c>
      <c r="F311">
        <v>91</v>
      </c>
      <c r="G311">
        <v>0.0066383125714285715</v>
      </c>
      <c r="H311">
        <v>3.2331496057794413</v>
      </c>
      <c r="I311">
        <v>11.207060127308536</v>
      </c>
      <c r="J311">
        <v>3.1746260748315125</v>
      </c>
      <c r="K311">
        <v>47.2414594468975</v>
      </c>
    </row>
    <row r="312" spans="1:11" ht="12.75">
      <c r="A312">
        <v>2004</v>
      </c>
      <c r="B312">
        <v>601</v>
      </c>
      <c r="C312">
        <v>101</v>
      </c>
      <c r="D312">
        <v>0.4096106363949088</v>
      </c>
      <c r="E312">
        <v>0.046239064480956674</v>
      </c>
      <c r="F312">
        <v>109</v>
      </c>
      <c r="G312">
        <v>0.0037578957467422824</v>
      </c>
      <c r="H312">
        <v>1.4655143463799338</v>
      </c>
      <c r="I312">
        <v>11.288540963662191</v>
      </c>
      <c r="J312">
        <v>1.9499643069601431</v>
      </c>
      <c r="K312">
        <v>29.0173259964307</v>
      </c>
    </row>
    <row r="313" spans="1:11" ht="12.75">
      <c r="A313">
        <v>2002</v>
      </c>
      <c r="B313" t="s">
        <v>18</v>
      </c>
      <c r="C313">
        <v>202</v>
      </c>
      <c r="D313">
        <v>0.54514</v>
      </c>
      <c r="E313">
        <v>0.06161</v>
      </c>
      <c r="F313">
        <v>104</v>
      </c>
      <c r="G313">
        <v>0.0052417307692307685</v>
      </c>
      <c r="H313">
        <v>2.202990490524261</v>
      </c>
      <c r="I313">
        <v>11.301683971089997</v>
      </c>
      <c r="J313">
        <v>1.223083758139535</v>
      </c>
      <c r="K313">
        <v>18.2006511627907</v>
      </c>
    </row>
    <row r="314" spans="1:11" ht="12.75">
      <c r="A314">
        <v>2001</v>
      </c>
      <c r="B314" t="s">
        <v>21</v>
      </c>
      <c r="C314">
        <v>105</v>
      </c>
      <c r="D314">
        <v>0.29606</v>
      </c>
      <c r="E314">
        <v>0.033467</v>
      </c>
      <c r="F314">
        <v>55</v>
      </c>
      <c r="G314">
        <v>0.005382909090909091</v>
      </c>
      <c r="H314">
        <v>2.2901044689930616</v>
      </c>
      <c r="I314">
        <v>11.304127541714516</v>
      </c>
      <c r="J314">
        <v>1.2547425</v>
      </c>
      <c r="K314">
        <v>18.67176339285714</v>
      </c>
    </row>
    <row r="315" spans="1:11" ht="12.75">
      <c r="A315">
        <v>2002</v>
      </c>
      <c r="B315" t="s">
        <v>19</v>
      </c>
      <c r="C315">
        <v>302</v>
      </c>
      <c r="D315">
        <v>0.43497</v>
      </c>
      <c r="E315">
        <v>0.04932</v>
      </c>
      <c r="F315">
        <v>92</v>
      </c>
      <c r="G315">
        <v>0.004727934782608696</v>
      </c>
      <c r="H315">
        <v>1.9130063190798514</v>
      </c>
      <c r="I315">
        <v>11.338713014690669</v>
      </c>
      <c r="J315">
        <v>1.1563700986046512</v>
      </c>
      <c r="K315">
        <v>17.207888372093024</v>
      </c>
    </row>
    <row r="316" spans="1:11" ht="12.75">
      <c r="A316">
        <v>2003</v>
      </c>
      <c r="B316">
        <v>222</v>
      </c>
      <c r="C316">
        <v>202</v>
      </c>
      <c r="D316">
        <v>0.536848658</v>
      </c>
      <c r="E316">
        <v>0.061121285</v>
      </c>
      <c r="F316">
        <v>87</v>
      </c>
      <c r="G316">
        <v>0.006170674229885058</v>
      </c>
      <c r="H316">
        <v>2.8433886282154086</v>
      </c>
      <c r="I316">
        <v>11.38519843333575</v>
      </c>
      <c r="J316">
        <v>2.377102552204177</v>
      </c>
      <c r="K316">
        <v>35.37354988399072</v>
      </c>
    </row>
    <row r="317" spans="1:11" ht="12.75">
      <c r="A317">
        <v>2003</v>
      </c>
      <c r="B317" t="s">
        <v>11</v>
      </c>
      <c r="C317">
        <v>203</v>
      </c>
      <c r="D317">
        <v>0.388128</v>
      </c>
      <c r="E317">
        <v>0.044281189</v>
      </c>
      <c r="F317">
        <v>91</v>
      </c>
      <c r="G317">
        <v>0.004265142857142857</v>
      </c>
      <c r="H317">
        <v>1.6846318474256943</v>
      </c>
      <c r="I317">
        <v>11.40891381193833</v>
      </c>
      <c r="J317">
        <v>2.6077285614687424</v>
      </c>
      <c r="K317">
        <v>38.805484545665806</v>
      </c>
    </row>
    <row r="318" spans="1:11" ht="12.75">
      <c r="A318">
        <v>2003</v>
      </c>
      <c r="B318">
        <v>222</v>
      </c>
      <c r="C318">
        <v>302</v>
      </c>
      <c r="D318">
        <v>0.442003961</v>
      </c>
      <c r="E318">
        <v>0.050714032</v>
      </c>
      <c r="F318">
        <v>87</v>
      </c>
      <c r="G318">
        <v>0.005080505298850574</v>
      </c>
      <c r="H318">
        <v>2.107552063481932</v>
      </c>
      <c r="I318">
        <v>11.47366007428155</v>
      </c>
      <c r="J318">
        <v>1.5847350348027842</v>
      </c>
      <c r="K318">
        <v>23.582366589327144</v>
      </c>
    </row>
    <row r="319" spans="1:11" ht="12.75">
      <c r="A319">
        <v>2003</v>
      </c>
      <c r="B319">
        <v>222</v>
      </c>
      <c r="C319">
        <v>102</v>
      </c>
      <c r="D319">
        <v>0.493573687</v>
      </c>
      <c r="E319">
        <v>0.056757387</v>
      </c>
      <c r="F319">
        <v>87</v>
      </c>
      <c r="G319">
        <v>0.005673260770114943</v>
      </c>
      <c r="H319">
        <v>2.4802442480668354</v>
      </c>
      <c r="I319">
        <v>11.499273258462825</v>
      </c>
      <c r="J319">
        <v>2.1507118329466355</v>
      </c>
      <c r="K319">
        <v>32.0046403712297</v>
      </c>
    </row>
    <row r="320" spans="1:11" ht="12.75">
      <c r="A320">
        <v>2004</v>
      </c>
      <c r="B320" t="s">
        <v>11</v>
      </c>
      <c r="C320">
        <v>109</v>
      </c>
      <c r="D320">
        <v>0.602275</v>
      </c>
      <c r="E320">
        <v>0.0692885789776148</v>
      </c>
      <c r="F320">
        <v>94</v>
      </c>
      <c r="G320">
        <v>0.00640718085106383</v>
      </c>
      <c r="H320">
        <v>3.0342518560009295</v>
      </c>
      <c r="I320">
        <v>11.504475360527133</v>
      </c>
      <c r="J320">
        <v>3.775221594289115</v>
      </c>
      <c r="K320">
        <v>56.17889277215944</v>
      </c>
    </row>
    <row r="321" spans="1:11" ht="12.75">
      <c r="A321">
        <v>2001</v>
      </c>
      <c r="B321" t="s">
        <v>20</v>
      </c>
      <c r="C321">
        <v>401</v>
      </c>
      <c r="D321">
        <v>0.59594</v>
      </c>
      <c r="E321">
        <v>0.06869</v>
      </c>
      <c r="F321">
        <v>115</v>
      </c>
      <c r="G321">
        <v>0.005182086956521739</v>
      </c>
      <c r="H321">
        <v>2.1671904298138966</v>
      </c>
      <c r="I321">
        <v>11.526328153840991</v>
      </c>
      <c r="J321">
        <v>2.3622868500000003</v>
      </c>
      <c r="K321">
        <v>35.153078125</v>
      </c>
    </row>
    <row r="322" spans="1:11" ht="12.75">
      <c r="A322">
        <v>2001</v>
      </c>
      <c r="B322" t="s">
        <v>21</v>
      </c>
      <c r="C322">
        <v>405</v>
      </c>
      <c r="D322">
        <v>0.30594</v>
      </c>
      <c r="E322">
        <v>0.035386</v>
      </c>
      <c r="F322">
        <v>55</v>
      </c>
      <c r="G322">
        <v>0.0055625454545454546</v>
      </c>
      <c r="H322">
        <v>2.4059468946603126</v>
      </c>
      <c r="I322">
        <v>11.566320193501994</v>
      </c>
      <c r="J322">
        <v>1.0266075</v>
      </c>
      <c r="K322">
        <v>15.276897321428569</v>
      </c>
    </row>
    <row r="323" spans="1:11" ht="12.75">
      <c r="A323">
        <v>2003</v>
      </c>
      <c r="B323" t="s">
        <v>11</v>
      </c>
      <c r="C323">
        <v>109</v>
      </c>
      <c r="D323">
        <v>0.541510595</v>
      </c>
      <c r="E323">
        <v>0.062660738</v>
      </c>
      <c r="F323">
        <v>91</v>
      </c>
      <c r="G323">
        <v>0.005950665879120879</v>
      </c>
      <c r="H323">
        <v>2.6766345110043845</v>
      </c>
      <c r="I323">
        <v>11.571470360612242</v>
      </c>
      <c r="J323">
        <v>4.081662096211946</v>
      </c>
      <c r="K323">
        <v>60.73901928886823</v>
      </c>
    </row>
    <row r="324" spans="1:11" ht="12.75">
      <c r="A324">
        <v>2003</v>
      </c>
      <c r="B324">
        <v>502</v>
      </c>
      <c r="C324">
        <v>206</v>
      </c>
      <c r="D324">
        <v>0.803211389</v>
      </c>
      <c r="E324">
        <v>0.093018584</v>
      </c>
      <c r="F324">
        <v>90</v>
      </c>
      <c r="G324">
        <v>0.008924570988888889</v>
      </c>
      <c r="H324">
        <v>6.058680030147048</v>
      </c>
      <c r="I324">
        <v>11.580834793168005</v>
      </c>
      <c r="J324">
        <v>7.018112296983759</v>
      </c>
      <c r="K324">
        <v>104.43619489559164</v>
      </c>
    </row>
    <row r="325" spans="1:11" ht="12.75">
      <c r="A325">
        <v>2003</v>
      </c>
      <c r="B325" t="s">
        <v>11</v>
      </c>
      <c r="C325">
        <v>306</v>
      </c>
      <c r="D325">
        <v>0.44370822</v>
      </c>
      <c r="E325">
        <v>0.051636288</v>
      </c>
      <c r="F325">
        <v>91</v>
      </c>
      <c r="G325">
        <v>0.004875914505494505</v>
      </c>
      <c r="H325">
        <v>1.992372268660488</v>
      </c>
      <c r="I325">
        <v>11.63744228132623</v>
      </c>
      <c r="J325">
        <v>3.854903090866837</v>
      </c>
      <c r="K325">
        <v>57.36462932837555</v>
      </c>
    </row>
    <row r="326" spans="1:11" ht="12.75">
      <c r="A326">
        <v>2003</v>
      </c>
      <c r="B326" t="s">
        <v>12</v>
      </c>
      <c r="C326">
        <v>205</v>
      </c>
      <c r="D326">
        <v>0.605299268</v>
      </c>
      <c r="E326">
        <v>0.070510875</v>
      </c>
      <c r="F326">
        <v>94</v>
      </c>
      <c r="G326">
        <v>0.006439353914893617</v>
      </c>
      <c r="H326">
        <v>3.0611872451331505</v>
      </c>
      <c r="I326">
        <v>11.648927849025585</v>
      </c>
      <c r="J326">
        <v>2.8344875668138507</v>
      </c>
      <c r="K326">
        <v>42.17987450615849</v>
      </c>
    </row>
    <row r="327" spans="1:11" ht="12.75">
      <c r="A327">
        <v>2004</v>
      </c>
      <c r="B327">
        <v>222</v>
      </c>
      <c r="C327">
        <v>401</v>
      </c>
      <c r="D327">
        <v>0.39209841269841267</v>
      </c>
      <c r="E327">
        <v>0.04593011943782783</v>
      </c>
      <c r="F327">
        <v>102</v>
      </c>
      <c r="G327">
        <v>0.0038441020852785558</v>
      </c>
      <c r="H327">
        <v>1.5006331990369421</v>
      </c>
      <c r="I327">
        <v>11.713926389484149</v>
      </c>
      <c r="J327">
        <v>1.0996891731112435</v>
      </c>
      <c r="K327">
        <v>16.364422218917312</v>
      </c>
    </row>
    <row r="328" spans="1:11" ht="12.75">
      <c r="A328">
        <v>2000</v>
      </c>
      <c r="B328" t="s">
        <v>17</v>
      </c>
      <c r="C328">
        <v>106</v>
      </c>
      <c r="D328">
        <v>0.64236</v>
      </c>
      <c r="E328">
        <v>0.075426</v>
      </c>
      <c r="F328">
        <v>99</v>
      </c>
      <c r="G328">
        <v>0.006488484848484849</v>
      </c>
      <c r="H328">
        <v>3.1027819018693887</v>
      </c>
      <c r="I328">
        <v>11.742013824023912</v>
      </c>
      <c r="J328">
        <v>2.3739660000000002</v>
      </c>
      <c r="K328">
        <v>35.326875</v>
      </c>
    </row>
    <row r="329" spans="1:11" ht="12.75">
      <c r="A329">
        <v>2003</v>
      </c>
      <c r="B329">
        <v>502</v>
      </c>
      <c r="C329">
        <v>403</v>
      </c>
      <c r="D329">
        <v>0.720859411</v>
      </c>
      <c r="E329">
        <v>0.084974154</v>
      </c>
      <c r="F329">
        <v>90</v>
      </c>
      <c r="G329">
        <v>0.00800954901111111</v>
      </c>
      <c r="H329">
        <v>4.712108263700722</v>
      </c>
      <c r="I329">
        <v>11.787895490206758</v>
      </c>
      <c r="J329">
        <v>4.527814385150813</v>
      </c>
      <c r="K329">
        <v>67.37819025522042</v>
      </c>
    </row>
    <row r="330" spans="1:11" ht="12.75">
      <c r="A330">
        <v>2000</v>
      </c>
      <c r="B330" t="s">
        <v>21</v>
      </c>
      <c r="C330">
        <v>102</v>
      </c>
      <c r="D330">
        <v>0.42146</v>
      </c>
      <c r="E330">
        <v>0.05006</v>
      </c>
      <c r="F330">
        <v>109</v>
      </c>
      <c r="G330">
        <v>0.003866605504587156</v>
      </c>
      <c r="H330">
        <v>1.5099383784348692</v>
      </c>
      <c r="I330">
        <v>11.877758268874864</v>
      </c>
      <c r="J330">
        <v>1.600123</v>
      </c>
      <c r="K330">
        <v>23.811354166666664</v>
      </c>
    </row>
    <row r="331" spans="1:11" ht="12.75">
      <c r="A331">
        <v>2003</v>
      </c>
      <c r="B331">
        <v>502</v>
      </c>
      <c r="C331">
        <v>307</v>
      </c>
      <c r="D331">
        <v>0.807920362</v>
      </c>
      <c r="E331">
        <v>0.096687224</v>
      </c>
      <c r="F331">
        <v>90</v>
      </c>
      <c r="G331">
        <v>0.00897689291111111</v>
      </c>
      <c r="H331">
        <v>6.146389225440531</v>
      </c>
      <c r="I331">
        <v>11.967420125499945</v>
      </c>
      <c r="J331">
        <v>5.886158700696056</v>
      </c>
      <c r="K331">
        <v>87.59164733178655</v>
      </c>
    </row>
    <row r="332" spans="1:11" ht="12.75">
      <c r="A332">
        <v>2003</v>
      </c>
      <c r="B332" t="s">
        <v>11</v>
      </c>
      <c r="C332">
        <v>106</v>
      </c>
      <c r="D332">
        <v>0.50939675</v>
      </c>
      <c r="E332">
        <v>0.061557887</v>
      </c>
      <c r="F332">
        <v>91</v>
      </c>
      <c r="G332">
        <v>0.005597766483516483</v>
      </c>
      <c r="H332">
        <v>2.429337926315278</v>
      </c>
      <c r="I332">
        <v>12.084467951552499</v>
      </c>
      <c r="J332">
        <v>3.06124657215896</v>
      </c>
      <c r="K332">
        <v>45.554264466651176</v>
      </c>
    </row>
    <row r="333" spans="1:11" ht="12.75">
      <c r="A333">
        <v>2003</v>
      </c>
      <c r="B333">
        <v>301</v>
      </c>
      <c r="C333">
        <v>109</v>
      </c>
      <c r="D333">
        <v>0.515624655</v>
      </c>
      <c r="E333">
        <v>0.062321931</v>
      </c>
      <c r="F333">
        <v>92</v>
      </c>
      <c r="G333">
        <v>0.005604615815217391</v>
      </c>
      <c r="H333">
        <v>2.4339130560921642</v>
      </c>
      <c r="I333">
        <v>12.086685614364193</v>
      </c>
      <c r="J333">
        <v>4.1950415988845</v>
      </c>
      <c r="K333">
        <v>62.42621426911457</v>
      </c>
    </row>
    <row r="334" spans="1:11" ht="12.75">
      <c r="A334">
        <v>2001</v>
      </c>
      <c r="B334" t="s">
        <v>21</v>
      </c>
      <c r="C334">
        <v>107</v>
      </c>
      <c r="D334">
        <v>0.36501</v>
      </c>
      <c r="E334">
        <v>0.044332</v>
      </c>
      <c r="F334">
        <v>55</v>
      </c>
      <c r="G334">
        <v>0.006636545454545455</v>
      </c>
      <c r="H334">
        <v>3.2315805285076173</v>
      </c>
      <c r="I334">
        <v>12.145420673406209</v>
      </c>
      <c r="J334">
        <v>3.0798225</v>
      </c>
      <c r="K334">
        <v>45.83069196428571</v>
      </c>
    </row>
    <row r="335" spans="1:11" ht="12.75">
      <c r="A335">
        <v>2003</v>
      </c>
      <c r="B335">
        <v>502</v>
      </c>
      <c r="C335">
        <v>105</v>
      </c>
      <c r="D335">
        <v>0.755331098</v>
      </c>
      <c r="E335">
        <v>0.091922839</v>
      </c>
      <c r="F335">
        <v>90</v>
      </c>
      <c r="G335">
        <v>0.008392567755555556</v>
      </c>
      <c r="H335">
        <v>5.234915335182047</v>
      </c>
      <c r="I335">
        <v>12.169873482423467</v>
      </c>
      <c r="J335">
        <v>4.867400464037123</v>
      </c>
      <c r="K335">
        <v>72.43155452436194</v>
      </c>
    </row>
    <row r="336" spans="1:11" ht="12.75">
      <c r="A336">
        <v>2001</v>
      </c>
      <c r="B336" t="s">
        <v>21</v>
      </c>
      <c r="C336">
        <v>307</v>
      </c>
      <c r="D336">
        <v>0.32894</v>
      </c>
      <c r="E336">
        <v>0.040119</v>
      </c>
      <c r="F336">
        <v>55</v>
      </c>
      <c r="G336">
        <v>0.005980727272727273</v>
      </c>
      <c r="H336">
        <v>2.6988293116844244</v>
      </c>
      <c r="I336">
        <v>12.19644920046209</v>
      </c>
      <c r="J336">
        <v>1.3688099999999999</v>
      </c>
      <c r="K336">
        <v>20.369196428571424</v>
      </c>
    </row>
    <row r="337" spans="1:11" ht="12.75">
      <c r="A337">
        <v>2004</v>
      </c>
      <c r="B337">
        <v>502</v>
      </c>
      <c r="C337">
        <v>405</v>
      </c>
      <c r="D337">
        <v>0.7896524210526316</v>
      </c>
      <c r="E337">
        <v>0.09634497215973312</v>
      </c>
      <c r="F337">
        <v>91</v>
      </c>
      <c r="G337">
        <v>0.0086774991324465</v>
      </c>
      <c r="H337">
        <v>5.661117554880391</v>
      </c>
      <c r="I337">
        <v>12.200934182067376</v>
      </c>
      <c r="J337">
        <v>3.2083715050565154</v>
      </c>
      <c r="K337">
        <v>47.743623587150516</v>
      </c>
    </row>
    <row r="338" spans="1:11" ht="12.75">
      <c r="A338">
        <v>2003</v>
      </c>
      <c r="B338">
        <v>222</v>
      </c>
      <c r="C338">
        <v>103</v>
      </c>
      <c r="D338">
        <v>0.611767468</v>
      </c>
      <c r="E338">
        <v>0.074814543</v>
      </c>
      <c r="F338">
        <v>87</v>
      </c>
      <c r="G338">
        <v>0.007031809977011494</v>
      </c>
      <c r="H338">
        <v>3.602220675479658</v>
      </c>
      <c r="I338">
        <v>12.229245083035371</v>
      </c>
      <c r="J338">
        <v>2.490297911832948</v>
      </c>
      <c r="K338">
        <v>37.05800464037124</v>
      </c>
    </row>
    <row r="339" spans="1:11" ht="12.75">
      <c r="A339">
        <v>2004</v>
      </c>
      <c r="B339">
        <v>601</v>
      </c>
      <c r="C339">
        <v>305</v>
      </c>
      <c r="D339">
        <v>0.5867505446623094</v>
      </c>
      <c r="E339">
        <v>0.07189360687839697</v>
      </c>
      <c r="F339">
        <v>109</v>
      </c>
      <c r="G339">
        <v>0.005383032519837701</v>
      </c>
      <c r="H339">
        <v>2.2901821184236786</v>
      </c>
      <c r="I339">
        <v>12.252840245725492</v>
      </c>
      <c r="J339">
        <v>3.2423825104104704</v>
      </c>
      <c r="K339">
        <v>48.249739738251044</v>
      </c>
    </row>
    <row r="340" spans="1:11" ht="12.75">
      <c r="A340">
        <v>2003</v>
      </c>
      <c r="B340">
        <v>502</v>
      </c>
      <c r="C340">
        <v>406</v>
      </c>
      <c r="D340">
        <v>0.827578741</v>
      </c>
      <c r="E340">
        <v>0.101655768</v>
      </c>
      <c r="F340">
        <v>90</v>
      </c>
      <c r="G340">
        <v>0.009195319344444444</v>
      </c>
      <c r="H340">
        <v>6.526472072987966</v>
      </c>
      <c r="I340">
        <v>12.283516113181548</v>
      </c>
      <c r="J340">
        <v>5.3201819025522035</v>
      </c>
      <c r="K340">
        <v>79.16937354988399</v>
      </c>
    </row>
    <row r="341" spans="1:11" ht="12.75">
      <c r="A341">
        <v>2003</v>
      </c>
      <c r="B341" t="s">
        <v>12</v>
      </c>
      <c r="C341">
        <v>101</v>
      </c>
      <c r="D341">
        <v>0.52863308</v>
      </c>
      <c r="E341">
        <v>0.065335151</v>
      </c>
      <c r="F341">
        <v>94</v>
      </c>
      <c r="G341">
        <v>0.0056237561702127655</v>
      </c>
      <c r="H341">
        <v>2.446743921140749</v>
      </c>
      <c r="I341">
        <v>12.359262685566328</v>
      </c>
      <c r="J341">
        <v>3.1746260748315125</v>
      </c>
      <c r="K341">
        <v>47.2414594468975</v>
      </c>
    </row>
    <row r="342" spans="1:11" ht="12.75">
      <c r="A342">
        <v>2003</v>
      </c>
      <c r="B342">
        <v>222</v>
      </c>
      <c r="C342">
        <v>304</v>
      </c>
      <c r="D342">
        <v>0.445324823</v>
      </c>
      <c r="E342">
        <v>0.055305936</v>
      </c>
      <c r="F342">
        <v>87</v>
      </c>
      <c r="G342">
        <v>0.005118676126436781</v>
      </c>
      <c r="H342">
        <v>2.129767120898782</v>
      </c>
      <c r="I342">
        <v>12.419234936741894</v>
      </c>
      <c r="J342">
        <v>2.1507118329466355</v>
      </c>
      <c r="K342">
        <v>32.0046403712297</v>
      </c>
    </row>
    <row r="343" spans="1:11" ht="12.75">
      <c r="A343">
        <v>2003</v>
      </c>
      <c r="B343">
        <v>301</v>
      </c>
      <c r="C343">
        <v>314</v>
      </c>
      <c r="D343">
        <v>0.618162438</v>
      </c>
      <c r="E343">
        <v>0.077211289</v>
      </c>
      <c r="F343">
        <v>92</v>
      </c>
      <c r="G343">
        <v>0.006719156934782609</v>
      </c>
      <c r="H343">
        <v>3.305754437742568</v>
      </c>
      <c r="I343">
        <v>12.490453035258671</v>
      </c>
      <c r="J343">
        <v>3.9682825935393913</v>
      </c>
      <c r="K343">
        <v>59.05182430862189</v>
      </c>
    </row>
    <row r="344" spans="1:11" ht="12.75">
      <c r="A344">
        <v>2004</v>
      </c>
      <c r="B344">
        <v>502</v>
      </c>
      <c r="C344">
        <v>304</v>
      </c>
      <c r="D344">
        <v>0.6792926470588236</v>
      </c>
      <c r="E344">
        <v>0.08502356595436585</v>
      </c>
      <c r="F344">
        <v>91</v>
      </c>
      <c r="G344">
        <v>0.007464754363283776</v>
      </c>
      <c r="H344">
        <v>4.057148279042037</v>
      </c>
      <c r="I344">
        <v>12.516485541614173</v>
      </c>
      <c r="J344">
        <v>2.49414039262344</v>
      </c>
      <c r="K344">
        <v>37.11518441403928</v>
      </c>
    </row>
    <row r="345" spans="1:11" ht="12.75">
      <c r="A345">
        <v>2003</v>
      </c>
      <c r="B345">
        <v>301</v>
      </c>
      <c r="C345">
        <v>209</v>
      </c>
      <c r="D345">
        <v>0.551268702</v>
      </c>
      <c r="E345">
        <v>0.069045759</v>
      </c>
      <c r="F345">
        <v>92</v>
      </c>
      <c r="G345">
        <v>0.005992051108695652</v>
      </c>
      <c r="H345">
        <v>2.7072375167172265</v>
      </c>
      <c r="I345">
        <v>12.524882829281317</v>
      </c>
      <c r="J345">
        <v>3.1746260748315125</v>
      </c>
      <c r="K345">
        <v>47.2414594468975</v>
      </c>
    </row>
    <row r="346" spans="1:11" ht="12.75">
      <c r="A346">
        <v>2003</v>
      </c>
      <c r="B346" t="s">
        <v>11</v>
      </c>
      <c r="C346">
        <v>309</v>
      </c>
      <c r="D346">
        <v>0.532564021</v>
      </c>
      <c r="E346">
        <v>0.066784031</v>
      </c>
      <c r="F346">
        <v>91</v>
      </c>
      <c r="G346">
        <v>0.005852351879120879</v>
      </c>
      <c r="H346">
        <v>2.6053144291622226</v>
      </c>
      <c r="I346">
        <v>12.54009440491287</v>
      </c>
      <c r="J346">
        <v>4.081662096211946</v>
      </c>
      <c r="K346">
        <v>60.73901928886823</v>
      </c>
    </row>
    <row r="347" spans="1:11" ht="12.75">
      <c r="A347">
        <v>2002</v>
      </c>
      <c r="B347" t="s">
        <v>19</v>
      </c>
      <c r="C347">
        <v>108</v>
      </c>
      <c r="D347">
        <v>0.31476</v>
      </c>
      <c r="E347">
        <v>0.03948</v>
      </c>
      <c r="F347">
        <v>92</v>
      </c>
      <c r="G347">
        <v>0.003421304347826087</v>
      </c>
      <c r="H347">
        <v>1.3360862257292492</v>
      </c>
      <c r="I347">
        <v>12.542889820815862</v>
      </c>
      <c r="J347">
        <v>1.6189181380465119</v>
      </c>
      <c r="K347">
        <v>24.091043720930234</v>
      </c>
    </row>
    <row r="348" spans="1:11" ht="12.75">
      <c r="A348">
        <v>2001</v>
      </c>
      <c r="B348" t="s">
        <v>21</v>
      </c>
      <c r="C348">
        <v>101</v>
      </c>
      <c r="D348">
        <v>0.1987</v>
      </c>
      <c r="E348">
        <v>0.025152</v>
      </c>
      <c r="F348">
        <v>55</v>
      </c>
      <c r="G348">
        <v>0.0036127272727272727</v>
      </c>
      <c r="H348">
        <v>1.4082228096672829</v>
      </c>
      <c r="I348">
        <v>12.65827881227982</v>
      </c>
      <c r="J348">
        <v>1.7110125</v>
      </c>
      <c r="K348">
        <v>25.461495535714285</v>
      </c>
    </row>
    <row r="349" spans="1:11" ht="12.75">
      <c r="A349">
        <v>2003</v>
      </c>
      <c r="B349">
        <v>502</v>
      </c>
      <c r="C349">
        <v>305</v>
      </c>
      <c r="D349">
        <v>0.773305635</v>
      </c>
      <c r="E349">
        <v>0.098162819</v>
      </c>
      <c r="F349">
        <v>90</v>
      </c>
      <c r="G349">
        <v>0.008592284833333333</v>
      </c>
      <c r="H349">
        <v>5.530139009815719</v>
      </c>
      <c r="I349">
        <v>12.6939226299573</v>
      </c>
      <c r="J349">
        <v>5.3201819025522035</v>
      </c>
      <c r="K349">
        <v>79.16937354988399</v>
      </c>
    </row>
    <row r="350" spans="1:11" ht="12.75">
      <c r="A350">
        <v>2003</v>
      </c>
      <c r="B350">
        <v>222</v>
      </c>
      <c r="C350">
        <v>410</v>
      </c>
      <c r="D350">
        <v>0.311010537</v>
      </c>
      <c r="E350">
        <v>0.039483971</v>
      </c>
      <c r="F350">
        <v>87</v>
      </c>
      <c r="G350">
        <v>0.003574833758620689</v>
      </c>
      <c r="H350">
        <v>1.3936401575493018</v>
      </c>
      <c r="I350">
        <v>12.695380478379098</v>
      </c>
      <c r="J350">
        <v>0.7923675174013921</v>
      </c>
      <c r="K350">
        <v>11.791183294663572</v>
      </c>
    </row>
    <row r="351" spans="1:11" ht="12.75">
      <c r="A351">
        <v>2003</v>
      </c>
      <c r="B351">
        <v>502</v>
      </c>
      <c r="C351">
        <v>303</v>
      </c>
      <c r="D351">
        <v>0.759733278</v>
      </c>
      <c r="E351">
        <v>0.096658903</v>
      </c>
      <c r="F351">
        <v>90</v>
      </c>
      <c r="G351">
        <v>0.008441480866666667</v>
      </c>
      <c r="H351">
        <v>5.305728590494201</v>
      </c>
      <c r="I351">
        <v>12.722741756745846</v>
      </c>
      <c r="J351">
        <v>4.301423665893271</v>
      </c>
      <c r="K351">
        <v>64.0092807424594</v>
      </c>
    </row>
    <row r="352" spans="1:11" ht="12.75">
      <c r="A352">
        <v>2003</v>
      </c>
      <c r="B352">
        <v>301</v>
      </c>
      <c r="C352">
        <v>114</v>
      </c>
      <c r="D352">
        <v>0.695554267</v>
      </c>
      <c r="E352">
        <v>0.088530156</v>
      </c>
      <c r="F352">
        <v>92</v>
      </c>
      <c r="G352">
        <v>0.007560372467391305</v>
      </c>
      <c r="H352">
        <v>4.165126409976839</v>
      </c>
      <c r="I352">
        <v>12.728001279014508</v>
      </c>
      <c r="J352">
        <v>3.854903090866837</v>
      </c>
      <c r="K352">
        <v>57.36462932837555</v>
      </c>
    </row>
    <row r="353" spans="1:11" ht="12.75">
      <c r="A353">
        <v>2002</v>
      </c>
      <c r="B353" t="s">
        <v>19</v>
      </c>
      <c r="C353">
        <v>208</v>
      </c>
      <c r="D353">
        <v>0.47476</v>
      </c>
      <c r="E353">
        <v>0.06087</v>
      </c>
      <c r="F353">
        <v>92</v>
      </c>
      <c r="G353">
        <v>0.005160434782608696</v>
      </c>
      <c r="H353">
        <v>2.154338559904138</v>
      </c>
      <c r="I353">
        <v>12.821214929648663</v>
      </c>
      <c r="J353">
        <v>3.0065622563720935</v>
      </c>
      <c r="K353">
        <v>44.740509767441864</v>
      </c>
    </row>
    <row r="354" spans="1:11" ht="12.75">
      <c r="A354">
        <v>2002</v>
      </c>
      <c r="B354" t="s">
        <v>20</v>
      </c>
      <c r="C354">
        <v>101</v>
      </c>
      <c r="D354">
        <v>0.40474</v>
      </c>
      <c r="E354">
        <v>0.0521</v>
      </c>
      <c r="F354">
        <v>97</v>
      </c>
      <c r="G354">
        <v>0.004172577319587629</v>
      </c>
      <c r="H354">
        <v>1.6423354744406014</v>
      </c>
      <c r="I354">
        <v>12.872461333201562</v>
      </c>
      <c r="J354">
        <v>2.441464147531232</v>
      </c>
      <c r="K354">
        <v>36.33131171921476</v>
      </c>
    </row>
    <row r="355" spans="1:11" ht="12.75">
      <c r="A355">
        <v>2004</v>
      </c>
      <c r="B355">
        <v>502</v>
      </c>
      <c r="C355">
        <v>303</v>
      </c>
      <c r="D355">
        <v>0.665037313089487</v>
      </c>
      <c r="E355">
        <v>0.08561956726756853</v>
      </c>
      <c r="F355">
        <v>91</v>
      </c>
      <c r="G355">
        <v>0.0073081023416427145</v>
      </c>
      <c r="H355">
        <v>3.8862629791598113</v>
      </c>
      <c r="I355">
        <v>12.87440051593731</v>
      </c>
      <c r="J355">
        <v>2.4034443783462236</v>
      </c>
      <c r="K355">
        <v>35.76554134443784</v>
      </c>
    </row>
    <row r="356" spans="1:11" ht="12.75">
      <c r="A356">
        <v>2003</v>
      </c>
      <c r="B356" t="s">
        <v>11</v>
      </c>
      <c r="C356">
        <v>206</v>
      </c>
      <c r="D356">
        <v>0.573222773</v>
      </c>
      <c r="E356">
        <v>0.073858583</v>
      </c>
      <c r="F356">
        <v>91</v>
      </c>
      <c r="G356">
        <v>0.006299151351648352</v>
      </c>
      <c r="H356">
        <v>2.945531231946257</v>
      </c>
      <c r="I356">
        <v>12.88479566390151</v>
      </c>
      <c r="J356">
        <v>3.628144085521729</v>
      </c>
      <c r="K356">
        <v>53.99023936788287</v>
      </c>
    </row>
    <row r="357" spans="1:11" ht="12.75">
      <c r="A357">
        <v>2004</v>
      </c>
      <c r="B357">
        <v>301</v>
      </c>
      <c r="C357">
        <v>311</v>
      </c>
      <c r="D357">
        <v>0.23364494720965312</v>
      </c>
      <c r="E357">
        <v>0.030138504288707218</v>
      </c>
      <c r="F357">
        <v>96</v>
      </c>
      <c r="G357">
        <v>0.0024338015334338867</v>
      </c>
      <c r="H357">
        <v>1.0186493571190003</v>
      </c>
      <c r="I357">
        <v>12.899275010498508</v>
      </c>
      <c r="J357">
        <v>1.1677111838191556</v>
      </c>
      <c r="K357">
        <v>17.376654521118386</v>
      </c>
    </row>
    <row r="358" spans="1:11" ht="12.75">
      <c r="A358">
        <v>2004</v>
      </c>
      <c r="B358">
        <v>222</v>
      </c>
      <c r="C358">
        <v>304</v>
      </c>
      <c r="D358">
        <v>0.6127422932330827</v>
      </c>
      <c r="E358">
        <v>0.07941575809254363</v>
      </c>
      <c r="F358">
        <v>102</v>
      </c>
      <c r="G358">
        <v>0.006007277384638065</v>
      </c>
      <c r="H358">
        <v>2.718584679485875</v>
      </c>
      <c r="I358">
        <v>12.960711047627074</v>
      </c>
      <c r="K358" t="s">
        <v>45</v>
      </c>
    </row>
    <row r="359" spans="1:11" ht="12.75">
      <c r="A359">
        <v>2003</v>
      </c>
      <c r="B359">
        <v>222</v>
      </c>
      <c r="C359">
        <v>404</v>
      </c>
      <c r="D359">
        <v>0.575571128</v>
      </c>
      <c r="E359">
        <v>0.074888097</v>
      </c>
      <c r="F359">
        <v>87</v>
      </c>
      <c r="G359">
        <v>0.0066157600919540226</v>
      </c>
      <c r="H359">
        <v>3.2131816232564785</v>
      </c>
      <c r="I359">
        <v>13.011093391744973</v>
      </c>
      <c r="J359">
        <v>2.1507118329466355</v>
      </c>
      <c r="K359">
        <v>32.0046403712297</v>
      </c>
    </row>
    <row r="360" spans="1:11" ht="12.75">
      <c r="A360">
        <v>2002</v>
      </c>
      <c r="B360" t="s">
        <v>20</v>
      </c>
      <c r="C360">
        <v>111</v>
      </c>
      <c r="D360">
        <v>0.61556</v>
      </c>
      <c r="E360">
        <v>0.08062</v>
      </c>
      <c r="F360">
        <v>97</v>
      </c>
      <c r="G360">
        <v>0.006345979381443299</v>
      </c>
      <c r="H360">
        <v>2.9836662959827565</v>
      </c>
      <c r="I360">
        <v>13.097017350055234</v>
      </c>
      <c r="J360">
        <v>0.8843768352171328</v>
      </c>
      <c r="K360">
        <v>13.160369571683523</v>
      </c>
    </row>
    <row r="361" spans="1:11" ht="12.75">
      <c r="A361">
        <v>2004</v>
      </c>
      <c r="B361">
        <v>301</v>
      </c>
      <c r="C361">
        <v>102</v>
      </c>
      <c r="D361">
        <v>0.382237134502924</v>
      </c>
      <c r="E361">
        <v>0.050392955292404826</v>
      </c>
      <c r="F361">
        <v>96</v>
      </c>
      <c r="G361">
        <v>0.003981636817738792</v>
      </c>
      <c r="H361">
        <v>1.5584129173618653</v>
      </c>
      <c r="I361">
        <v>13.183689062010624</v>
      </c>
      <c r="J361">
        <v>1.6892132659131474</v>
      </c>
      <c r="K361">
        <v>25.137102171326596</v>
      </c>
    </row>
    <row r="362" spans="1:11" ht="12.75">
      <c r="A362">
        <v>2002</v>
      </c>
      <c r="B362" t="s">
        <v>20</v>
      </c>
      <c r="C362">
        <v>311</v>
      </c>
      <c r="D362">
        <v>0.64216</v>
      </c>
      <c r="E362">
        <v>0.08698</v>
      </c>
      <c r="F362">
        <v>97</v>
      </c>
      <c r="G362">
        <v>0.00662020618556701</v>
      </c>
      <c r="H362">
        <v>3.2171084141440627</v>
      </c>
      <c r="I362">
        <v>13.544910925626013</v>
      </c>
      <c r="J362">
        <v>0.8888209399167163</v>
      </c>
      <c r="K362">
        <v>13.22650208209399</v>
      </c>
    </row>
    <row r="363" spans="1:11" ht="12.75">
      <c r="A363">
        <v>2002</v>
      </c>
      <c r="B363" t="s">
        <v>19</v>
      </c>
      <c r="C363">
        <v>110</v>
      </c>
      <c r="D363">
        <v>0.65658</v>
      </c>
      <c r="E363">
        <v>0.08925</v>
      </c>
      <c r="F363">
        <v>92</v>
      </c>
      <c r="G363">
        <v>0.007136739130434783</v>
      </c>
      <c r="H363">
        <v>3.7075621122714395</v>
      </c>
      <c r="I363">
        <v>13.593164580096865</v>
      </c>
      <c r="J363">
        <v>2.3127401972093025</v>
      </c>
      <c r="K363">
        <v>34.41577674418605</v>
      </c>
    </row>
    <row r="364" spans="1:11" ht="12.75">
      <c r="A364">
        <v>2001</v>
      </c>
      <c r="B364" t="s">
        <v>20</v>
      </c>
      <c r="C364">
        <v>309</v>
      </c>
      <c r="D364">
        <v>0.58235</v>
      </c>
      <c r="E364">
        <v>0.07917</v>
      </c>
      <c r="F364">
        <v>115</v>
      </c>
      <c r="G364">
        <v>0.0050639130434782615</v>
      </c>
      <c r="H364">
        <v>2.097967925957972</v>
      </c>
      <c r="I364">
        <v>13.594917146046193</v>
      </c>
      <c r="J364">
        <v>0.6749391</v>
      </c>
      <c r="K364">
        <v>10.043736607142856</v>
      </c>
    </row>
    <row r="365" spans="1:11" ht="12.75">
      <c r="A365">
        <v>2004</v>
      </c>
      <c r="B365">
        <v>222</v>
      </c>
      <c r="C365">
        <v>410</v>
      </c>
      <c r="D365">
        <v>0.33457995726495726</v>
      </c>
      <c r="E365">
        <v>0.04557427900880028</v>
      </c>
      <c r="F365">
        <v>102</v>
      </c>
      <c r="G365">
        <v>0.0032801956594603653</v>
      </c>
      <c r="H365">
        <v>1.2852870216463559</v>
      </c>
      <c r="I365">
        <v>13.621341631265006</v>
      </c>
      <c r="J365">
        <v>0.8729491374182037</v>
      </c>
      <c r="K365">
        <v>12.990314544913746</v>
      </c>
    </row>
    <row r="366" spans="1:11" ht="12.75">
      <c r="A366">
        <v>2003</v>
      </c>
      <c r="B366">
        <v>301</v>
      </c>
      <c r="C366">
        <v>108</v>
      </c>
      <c r="D366">
        <v>0.303317532</v>
      </c>
      <c r="E366">
        <v>0.041551308</v>
      </c>
      <c r="F366">
        <v>92</v>
      </c>
      <c r="G366">
        <v>0.003296929695652174</v>
      </c>
      <c r="H366">
        <v>1.291208880597617</v>
      </c>
      <c r="I366">
        <v>13.698947016356444</v>
      </c>
      <c r="J366">
        <v>1.3605540320706484</v>
      </c>
      <c r="K366">
        <v>20.246339762956076</v>
      </c>
    </row>
    <row r="367" spans="1:11" ht="12.75">
      <c r="A367">
        <v>2002</v>
      </c>
      <c r="B367" t="s">
        <v>18</v>
      </c>
      <c r="C367">
        <v>302</v>
      </c>
      <c r="D367">
        <v>0.564</v>
      </c>
      <c r="E367">
        <v>0.07738</v>
      </c>
      <c r="F367">
        <v>104</v>
      </c>
      <c r="G367">
        <v>0.005423076923076923</v>
      </c>
      <c r="H367">
        <v>2.315513644658978</v>
      </c>
      <c r="I367">
        <v>13.719858156028373</v>
      </c>
      <c r="J367">
        <v>1.7708982081488376</v>
      </c>
      <c r="K367">
        <v>26.352651906976746</v>
      </c>
    </row>
    <row r="368" spans="1:11" ht="12.75">
      <c r="A368">
        <v>2003</v>
      </c>
      <c r="B368">
        <v>502</v>
      </c>
      <c r="C368">
        <v>204</v>
      </c>
      <c r="D368">
        <v>0.705482537</v>
      </c>
      <c r="E368">
        <v>0.09721397</v>
      </c>
      <c r="F368">
        <v>90</v>
      </c>
      <c r="G368">
        <v>0.007838694855555555</v>
      </c>
      <c r="H368">
        <v>4.496061474813757</v>
      </c>
      <c r="I368">
        <v>13.779784034540887</v>
      </c>
      <c r="J368">
        <v>5.093791183294663</v>
      </c>
      <c r="K368">
        <v>75.80046403712296</v>
      </c>
    </row>
    <row r="369" spans="1:11" ht="12.75">
      <c r="A369">
        <v>2002</v>
      </c>
      <c r="B369" t="s">
        <v>20</v>
      </c>
      <c r="C369">
        <v>110</v>
      </c>
      <c r="D369">
        <v>0.46659</v>
      </c>
      <c r="E369">
        <v>0.06437</v>
      </c>
      <c r="F369">
        <v>97</v>
      </c>
      <c r="G369">
        <v>0.004810206185567011</v>
      </c>
      <c r="H369">
        <v>1.956732417453263</v>
      </c>
      <c r="I369">
        <v>13.79583788765297</v>
      </c>
      <c r="J369">
        <v>2.2984909506246285</v>
      </c>
      <c r="K369">
        <v>34.20373438429507</v>
      </c>
    </row>
    <row r="370" spans="1:11" ht="12.75">
      <c r="A370">
        <v>2003</v>
      </c>
      <c r="B370">
        <v>222</v>
      </c>
      <c r="C370">
        <v>401</v>
      </c>
      <c r="D370">
        <v>0.335888574</v>
      </c>
      <c r="E370">
        <v>0.046495563</v>
      </c>
      <c r="F370">
        <v>87</v>
      </c>
      <c r="G370">
        <v>0.0038607882068965515</v>
      </c>
      <c r="H370">
        <v>1.5075274061706572</v>
      </c>
      <c r="I370">
        <v>13.842555716110782</v>
      </c>
      <c r="J370">
        <v>1.1319535962877032</v>
      </c>
      <c r="K370">
        <v>16.844547563805104</v>
      </c>
    </row>
    <row r="371" spans="1:11" ht="12.75">
      <c r="A371">
        <v>2002</v>
      </c>
      <c r="B371" t="s">
        <v>20</v>
      </c>
      <c r="C371">
        <v>202</v>
      </c>
      <c r="D371">
        <v>0.61264</v>
      </c>
      <c r="E371">
        <v>0.08682</v>
      </c>
      <c r="F371">
        <v>97</v>
      </c>
      <c r="G371">
        <v>0.006315876288659794</v>
      </c>
      <c r="H371">
        <v>2.9590951392302034</v>
      </c>
      <c r="I371">
        <v>14.171454687908069</v>
      </c>
      <c r="J371">
        <v>3.3064138964901852</v>
      </c>
      <c r="K371">
        <v>49.20258774538966</v>
      </c>
    </row>
    <row r="372" spans="1:11" ht="12.75">
      <c r="A372">
        <v>2002</v>
      </c>
      <c r="B372" t="s">
        <v>18</v>
      </c>
      <c r="C372">
        <v>402</v>
      </c>
      <c r="D372">
        <v>0.55457</v>
      </c>
      <c r="E372">
        <v>0.07927</v>
      </c>
      <c r="F372">
        <v>104</v>
      </c>
      <c r="G372">
        <v>0.005332403846153846</v>
      </c>
      <c r="H372">
        <v>2.258551425109223</v>
      </c>
      <c r="I372">
        <v>14.29395748057053</v>
      </c>
      <c r="J372">
        <v>1.5424198084465115</v>
      </c>
      <c r="K372">
        <v>22.95267572093023</v>
      </c>
    </row>
    <row r="373" spans="1:11" ht="12.75">
      <c r="A373">
        <v>2000</v>
      </c>
      <c r="B373" t="s">
        <v>19</v>
      </c>
      <c r="C373">
        <v>208</v>
      </c>
      <c r="D373">
        <v>0.52318</v>
      </c>
      <c r="E373">
        <v>0.0748</v>
      </c>
      <c r="F373">
        <v>114</v>
      </c>
      <c r="G373">
        <v>0.004589298245614035</v>
      </c>
      <c r="H373">
        <v>1.841522245579022</v>
      </c>
      <c r="I373">
        <v>14.297182614014298</v>
      </c>
      <c r="J373">
        <v>2.1370915</v>
      </c>
      <c r="K373">
        <v>31.80195684523809</v>
      </c>
    </row>
    <row r="374" spans="1:11" ht="12.75">
      <c r="A374">
        <v>2004</v>
      </c>
      <c r="B374">
        <v>222</v>
      </c>
      <c r="C374">
        <v>301</v>
      </c>
      <c r="D374">
        <v>0.4246320616883117</v>
      </c>
      <c r="E374">
        <v>0.06087037117274865</v>
      </c>
      <c r="F374">
        <v>102</v>
      </c>
      <c r="G374">
        <v>0.0041630594283167816</v>
      </c>
      <c r="H374">
        <v>1.6380470906023505</v>
      </c>
      <c r="I374">
        <v>14.334850489322848</v>
      </c>
      <c r="J374">
        <v>1.0996891731112435</v>
      </c>
      <c r="K374">
        <v>16.364422218917312</v>
      </c>
    </row>
    <row r="375" spans="1:11" ht="12.75">
      <c r="A375">
        <v>2002</v>
      </c>
      <c r="B375" t="s">
        <v>20</v>
      </c>
      <c r="C375">
        <v>410</v>
      </c>
      <c r="D375">
        <v>0.56951</v>
      </c>
      <c r="E375">
        <v>0.08319</v>
      </c>
      <c r="F375">
        <v>97</v>
      </c>
      <c r="G375">
        <v>0.005871237113402062</v>
      </c>
      <c r="H375">
        <v>2.6188653303614253</v>
      </c>
      <c r="I375">
        <v>14.607293989569984</v>
      </c>
      <c r="J375">
        <v>2.095839776323617</v>
      </c>
      <c r="K375">
        <v>31.188091909577633</v>
      </c>
    </row>
    <row r="376" spans="1:11" ht="12.75">
      <c r="A376">
        <v>2003</v>
      </c>
      <c r="B376">
        <v>301</v>
      </c>
      <c r="C376">
        <v>311</v>
      </c>
      <c r="D376">
        <v>0.402665646</v>
      </c>
      <c r="E376">
        <v>0.059569107</v>
      </c>
      <c r="F376">
        <v>92</v>
      </c>
      <c r="G376">
        <v>0.0043768005</v>
      </c>
      <c r="H376">
        <v>1.7371040824065194</v>
      </c>
      <c r="I376">
        <v>14.793689899237148</v>
      </c>
      <c r="J376">
        <v>1.1337950267255403</v>
      </c>
      <c r="K376">
        <v>16.871949802463398</v>
      </c>
    </row>
    <row r="377" spans="1:11" ht="12.75">
      <c r="A377">
        <v>2002</v>
      </c>
      <c r="B377" t="s">
        <v>19</v>
      </c>
      <c r="C377">
        <v>214</v>
      </c>
      <c r="D377">
        <v>0.70201</v>
      </c>
      <c r="E377">
        <v>0.10591</v>
      </c>
      <c r="F377">
        <v>92</v>
      </c>
      <c r="G377">
        <v>0.00763054347826087</v>
      </c>
      <c r="H377">
        <v>4.246192089553774</v>
      </c>
      <c r="I377">
        <v>15.086679676927679</v>
      </c>
      <c r="J377">
        <v>1.9658291676279072</v>
      </c>
      <c r="K377">
        <v>29.253410232558135</v>
      </c>
    </row>
    <row r="378" spans="1:11" ht="12.75">
      <c r="A378">
        <v>2002</v>
      </c>
      <c r="B378" t="s">
        <v>20</v>
      </c>
      <c r="C378">
        <v>112</v>
      </c>
      <c r="D378">
        <v>0.53952</v>
      </c>
      <c r="E378">
        <v>0.08188</v>
      </c>
      <c r="F378">
        <v>97</v>
      </c>
      <c r="G378">
        <v>0.0055620618556701034</v>
      </c>
      <c r="H378">
        <v>2.405627298809626</v>
      </c>
      <c r="I378">
        <v>15.176453143534992</v>
      </c>
      <c r="J378">
        <v>0.380923259964307</v>
      </c>
      <c r="K378">
        <v>5.668500892325996</v>
      </c>
    </row>
    <row r="379" spans="1:11" ht="12.75">
      <c r="A379">
        <v>2002</v>
      </c>
      <c r="B379" t="s">
        <v>20</v>
      </c>
      <c r="C379">
        <v>201</v>
      </c>
      <c r="D379">
        <v>0.31943</v>
      </c>
      <c r="E379">
        <v>0.04893</v>
      </c>
      <c r="F379">
        <v>97</v>
      </c>
      <c r="G379">
        <v>0.0032930927835051545</v>
      </c>
      <c r="H379">
        <v>1.2898486636986657</v>
      </c>
      <c r="I379">
        <v>15.317910027236014</v>
      </c>
      <c r="J379">
        <v>3.7602204735276623</v>
      </c>
      <c r="K379">
        <v>55.955661808447346</v>
      </c>
    </row>
    <row r="380" spans="1:11" ht="12.75">
      <c r="A380">
        <v>2001</v>
      </c>
      <c r="B380" t="s">
        <v>21</v>
      </c>
      <c r="C380">
        <v>103</v>
      </c>
      <c r="D380">
        <v>0.30431</v>
      </c>
      <c r="E380">
        <v>0.046905</v>
      </c>
      <c r="F380">
        <v>55</v>
      </c>
      <c r="G380">
        <v>0.005532909090909091</v>
      </c>
      <c r="H380">
        <v>2.3864393328611397</v>
      </c>
      <c r="I380">
        <v>15.413558542275968</v>
      </c>
      <c r="J380">
        <v>1.9391475</v>
      </c>
      <c r="K380">
        <v>28.856361607142855</v>
      </c>
    </row>
    <row r="381" spans="1:11" ht="12.75">
      <c r="A381">
        <v>2001</v>
      </c>
      <c r="B381" t="s">
        <v>21</v>
      </c>
      <c r="C381">
        <v>106</v>
      </c>
      <c r="D381">
        <v>0.42513</v>
      </c>
      <c r="E381">
        <v>0.066148</v>
      </c>
      <c r="F381">
        <v>55</v>
      </c>
      <c r="G381">
        <v>0.007729636363636364</v>
      </c>
      <c r="H381">
        <v>4.363364429776357</v>
      </c>
      <c r="I381">
        <v>15.559475925011174</v>
      </c>
      <c r="J381">
        <v>1.596945</v>
      </c>
      <c r="K381">
        <v>23.7640625</v>
      </c>
    </row>
    <row r="382" spans="1:11" ht="12.75">
      <c r="A382">
        <v>2003</v>
      </c>
      <c r="B382">
        <v>502</v>
      </c>
      <c r="C382">
        <v>106</v>
      </c>
      <c r="D382">
        <v>0.767427034</v>
      </c>
      <c r="E382">
        <v>0.122785495</v>
      </c>
      <c r="F382">
        <v>90</v>
      </c>
      <c r="G382">
        <v>0.008526967044444445</v>
      </c>
      <c r="H382">
        <v>5.431797747335657</v>
      </c>
      <c r="I382">
        <v>15.999631177965512</v>
      </c>
      <c r="J382">
        <v>4.867400464037123</v>
      </c>
      <c r="K382">
        <v>72.43155452436194</v>
      </c>
    </row>
    <row r="383" spans="1:11" ht="12.75">
      <c r="A383">
        <v>2002</v>
      </c>
      <c r="B383" t="s">
        <v>19</v>
      </c>
      <c r="C383">
        <v>114</v>
      </c>
      <c r="D383">
        <v>0.68576</v>
      </c>
      <c r="E383">
        <v>0.10983</v>
      </c>
      <c r="F383">
        <v>92</v>
      </c>
      <c r="G383">
        <v>0.007453913043478261</v>
      </c>
      <c r="H383">
        <v>4.045083616812846</v>
      </c>
      <c r="I383">
        <v>16.0158072795147</v>
      </c>
      <c r="J383">
        <v>2.0814661774883723</v>
      </c>
      <c r="K383">
        <v>30.97419906976744</v>
      </c>
    </row>
    <row r="384" spans="1:11" ht="12.75">
      <c r="A384">
        <v>2002</v>
      </c>
      <c r="B384" t="s">
        <v>18</v>
      </c>
      <c r="C384">
        <v>301</v>
      </c>
      <c r="D384">
        <v>0.45853</v>
      </c>
      <c r="E384">
        <v>0.07406</v>
      </c>
      <c r="F384">
        <v>104</v>
      </c>
      <c r="G384">
        <v>0.004408942307692307</v>
      </c>
      <c r="H384">
        <v>1.75250950014769</v>
      </c>
      <c r="I384">
        <v>16.151614943406102</v>
      </c>
      <c r="J384">
        <v>1.3159745869395352</v>
      </c>
      <c r="K384">
        <v>19.5829551627907</v>
      </c>
    </row>
    <row r="385" spans="1:11" ht="12.75">
      <c r="A385">
        <v>2002</v>
      </c>
      <c r="B385" t="s">
        <v>18</v>
      </c>
      <c r="C385">
        <v>210</v>
      </c>
      <c r="D385">
        <v>0.21126</v>
      </c>
      <c r="E385">
        <v>0.03421</v>
      </c>
      <c r="F385">
        <v>104</v>
      </c>
      <c r="G385">
        <v>0.002031346153846154</v>
      </c>
      <c r="H385">
        <v>0.9120350089500266</v>
      </c>
      <c r="I385">
        <v>16.19331629271987</v>
      </c>
      <c r="J385">
        <v>0.6541750843534885</v>
      </c>
      <c r="K385">
        <v>9.73474827906977</v>
      </c>
    </row>
    <row r="386" spans="1:11" ht="12.75">
      <c r="A386">
        <v>2000</v>
      </c>
      <c r="B386" t="s">
        <v>19</v>
      </c>
      <c r="C386">
        <v>209</v>
      </c>
      <c r="D386">
        <v>0.52836</v>
      </c>
      <c r="E386">
        <v>0.08606</v>
      </c>
      <c r="F386">
        <v>114</v>
      </c>
      <c r="G386">
        <v>0.0046347368421052635</v>
      </c>
      <c r="H386">
        <v>1.8646521471515298</v>
      </c>
      <c r="I386">
        <v>16.28813687637217</v>
      </c>
      <c r="J386">
        <v>3.0246615000000006</v>
      </c>
      <c r="K386">
        <v>45.00984375</v>
      </c>
    </row>
    <row r="387" spans="1:11" ht="12.75">
      <c r="A387">
        <v>2003</v>
      </c>
      <c r="B387">
        <v>301</v>
      </c>
      <c r="C387">
        <v>308</v>
      </c>
      <c r="D387">
        <v>0.311140958</v>
      </c>
      <c r="E387">
        <v>0.051314367</v>
      </c>
      <c r="F387">
        <v>92</v>
      </c>
      <c r="G387">
        <v>0.003381966934782609</v>
      </c>
      <c r="H387">
        <v>1.3217262216034138</v>
      </c>
      <c r="I387">
        <v>16.492321464151306</v>
      </c>
      <c r="J387">
        <v>1.4739335347432025</v>
      </c>
      <c r="K387">
        <v>21.933534743202415</v>
      </c>
    </row>
    <row r="388" spans="1:11" ht="12.75">
      <c r="A388">
        <v>2001</v>
      </c>
      <c r="B388" t="s">
        <v>20</v>
      </c>
      <c r="C388">
        <v>210</v>
      </c>
      <c r="D388">
        <v>0.70506</v>
      </c>
      <c r="E388">
        <v>0.11739</v>
      </c>
      <c r="F388">
        <v>115</v>
      </c>
      <c r="G388">
        <v>0.006130956521739131</v>
      </c>
      <c r="H388">
        <v>2.8125345880330928</v>
      </c>
      <c r="I388">
        <v>16.649646838566927</v>
      </c>
      <c r="J388">
        <v>2.2497970000000005</v>
      </c>
      <c r="K388">
        <v>33.47912202380952</v>
      </c>
    </row>
    <row r="389" spans="1:11" ht="12.75">
      <c r="A389">
        <v>2001</v>
      </c>
      <c r="B389" t="s">
        <v>21</v>
      </c>
      <c r="C389">
        <v>403</v>
      </c>
      <c r="D389">
        <v>0.23227</v>
      </c>
      <c r="E389">
        <v>0.038708</v>
      </c>
      <c r="F389">
        <v>55</v>
      </c>
      <c r="G389">
        <v>0.004223090909090909</v>
      </c>
      <c r="H389">
        <v>1.6652835040290437</v>
      </c>
      <c r="I389">
        <v>16.665088044086623</v>
      </c>
      <c r="K389" t="s">
        <v>45</v>
      </c>
    </row>
    <row r="390" spans="1:11" ht="12.75">
      <c r="A390">
        <v>2003</v>
      </c>
      <c r="B390">
        <v>502</v>
      </c>
      <c r="C390">
        <v>104</v>
      </c>
      <c r="D390">
        <v>0.701286217</v>
      </c>
      <c r="E390">
        <v>0.11787925</v>
      </c>
      <c r="F390">
        <v>90</v>
      </c>
      <c r="G390">
        <v>0.007792069077777779</v>
      </c>
      <c r="H390">
        <v>4.43884267892</v>
      </c>
      <c r="I390">
        <v>16.80900709902302</v>
      </c>
      <c r="J390">
        <v>3.8486422273781904</v>
      </c>
      <c r="K390">
        <v>57.27146171693735</v>
      </c>
    </row>
    <row r="391" spans="1:11" ht="12.75">
      <c r="A391">
        <v>2003</v>
      </c>
      <c r="B391">
        <v>222</v>
      </c>
      <c r="C391">
        <v>303</v>
      </c>
      <c r="D391">
        <v>0.470877028</v>
      </c>
      <c r="E391">
        <v>0.079665259</v>
      </c>
      <c r="F391">
        <v>87</v>
      </c>
      <c r="G391">
        <v>0.005412379632183908</v>
      </c>
      <c r="H391">
        <v>2.308719389248817</v>
      </c>
      <c r="I391">
        <v>16.918484925537715</v>
      </c>
      <c r="J391">
        <v>1.1319535962877032</v>
      </c>
      <c r="K391">
        <v>16.844547563805104</v>
      </c>
    </row>
    <row r="392" spans="1:11" ht="12.75">
      <c r="A392">
        <v>2003</v>
      </c>
      <c r="B392">
        <v>301</v>
      </c>
      <c r="C392">
        <v>208</v>
      </c>
      <c r="D392">
        <v>0.341843089</v>
      </c>
      <c r="E392">
        <v>0.057862874</v>
      </c>
      <c r="F392">
        <v>92</v>
      </c>
      <c r="G392">
        <v>0.00371568575</v>
      </c>
      <c r="H392">
        <v>1.4486197179651905</v>
      </c>
      <c r="I392">
        <v>16.926735061184754</v>
      </c>
      <c r="J392">
        <v>1.7006925400883104</v>
      </c>
      <c r="K392">
        <v>25.307924703695093</v>
      </c>
    </row>
    <row r="393" spans="1:11" ht="12.75">
      <c r="A393">
        <v>2004</v>
      </c>
      <c r="B393">
        <v>502</v>
      </c>
      <c r="C393">
        <v>403</v>
      </c>
      <c r="D393">
        <v>0.5613235648148148</v>
      </c>
      <c r="E393">
        <v>0.09511402621917486</v>
      </c>
      <c r="F393">
        <v>91</v>
      </c>
      <c r="G393">
        <v>0.006168390822140823</v>
      </c>
      <c r="H393">
        <v>2.8416056659482476</v>
      </c>
      <c r="I393">
        <v>16.94459883410627</v>
      </c>
      <c r="J393">
        <v>1.4738102320047595</v>
      </c>
      <c r="K393">
        <v>21.931699881023203</v>
      </c>
    </row>
    <row r="394" spans="1:11" ht="12.75">
      <c r="A394">
        <v>2004</v>
      </c>
      <c r="B394">
        <v>502</v>
      </c>
      <c r="C394">
        <v>105</v>
      </c>
      <c r="D394">
        <v>0.6529442156862745</v>
      </c>
      <c r="E394">
        <v>0.11125368954283801</v>
      </c>
      <c r="F394">
        <v>91</v>
      </c>
      <c r="G394">
        <v>0.0071752111613876315</v>
      </c>
      <c r="H394">
        <v>3.7469523951250427</v>
      </c>
      <c r="I394">
        <v>17.038774043798714</v>
      </c>
      <c r="J394">
        <v>2.267400356930399</v>
      </c>
      <c r="K394">
        <v>33.741076740035695</v>
      </c>
    </row>
    <row r="395" spans="1:11" ht="12.75">
      <c r="A395">
        <v>2000</v>
      </c>
      <c r="B395" t="s">
        <v>18</v>
      </c>
      <c r="C395">
        <v>103</v>
      </c>
      <c r="D395">
        <v>0.73197</v>
      </c>
      <c r="E395">
        <v>0.12476</v>
      </c>
      <c r="F395">
        <v>114</v>
      </c>
      <c r="G395">
        <v>0.0064207894736842104</v>
      </c>
      <c r="H395">
        <v>3.0456159932045375</v>
      </c>
      <c r="I395">
        <v>17.044414388567837</v>
      </c>
      <c r="J395">
        <v>2.620942</v>
      </c>
      <c r="K395">
        <v>39.002113095238094</v>
      </c>
    </row>
    <row r="396" spans="1:11" ht="12.75">
      <c r="A396">
        <v>2004</v>
      </c>
      <c r="B396">
        <v>502</v>
      </c>
      <c r="C396">
        <v>106</v>
      </c>
      <c r="D396">
        <v>0.6460349696969697</v>
      </c>
      <c r="E396">
        <v>0.11093095322542221</v>
      </c>
      <c r="F396">
        <v>91</v>
      </c>
      <c r="G396">
        <v>0.007099285381285381</v>
      </c>
      <c r="H396">
        <v>3.669612252223207</v>
      </c>
      <c r="I396">
        <v>17.17104466921592</v>
      </c>
      <c r="J396">
        <v>2.3807703747769193</v>
      </c>
      <c r="K396">
        <v>35.428130577037486</v>
      </c>
    </row>
    <row r="397" spans="1:11" ht="12.75">
      <c r="A397">
        <v>2001</v>
      </c>
      <c r="B397" t="s">
        <v>21</v>
      </c>
      <c r="C397">
        <v>206</v>
      </c>
      <c r="D397">
        <v>0.23104</v>
      </c>
      <c r="E397">
        <v>0.040529</v>
      </c>
      <c r="F397">
        <v>55</v>
      </c>
      <c r="G397">
        <v>0.004200727272727273</v>
      </c>
      <c r="H397">
        <v>1.6550845426866645</v>
      </c>
      <c r="I397">
        <v>17.541984072022164</v>
      </c>
      <c r="J397">
        <v>1.3688099999999999</v>
      </c>
      <c r="K397">
        <v>20.369196428571424</v>
      </c>
    </row>
    <row r="398" spans="1:11" ht="12.75">
      <c r="A398">
        <v>2004</v>
      </c>
      <c r="B398">
        <v>502</v>
      </c>
      <c r="C398">
        <v>401</v>
      </c>
      <c r="D398">
        <v>0.5031843786549708</v>
      </c>
      <c r="E398">
        <v>0.08876575175319634</v>
      </c>
      <c r="F398">
        <v>91</v>
      </c>
      <c r="G398">
        <v>0.0055294986665381405</v>
      </c>
      <c r="H398">
        <v>2.384204659438899</v>
      </c>
      <c r="I398">
        <v>17.640800374302213</v>
      </c>
      <c r="J398">
        <v>2.086008328375968</v>
      </c>
      <c r="K398">
        <v>31.041790600832847</v>
      </c>
    </row>
    <row r="399" spans="1:11" ht="12.75">
      <c r="A399">
        <v>2001</v>
      </c>
      <c r="B399" t="s">
        <v>21</v>
      </c>
      <c r="C399">
        <v>301</v>
      </c>
      <c r="D399">
        <v>0.19404</v>
      </c>
      <c r="E399">
        <v>0.034275</v>
      </c>
      <c r="F399">
        <v>55</v>
      </c>
      <c r="G399">
        <v>0.003528</v>
      </c>
      <c r="H399">
        <v>1.3758254921464481</v>
      </c>
      <c r="I399">
        <v>17.663883735312307</v>
      </c>
      <c r="J399">
        <v>1.2547425</v>
      </c>
      <c r="K399">
        <v>18.67176339285714</v>
      </c>
    </row>
    <row r="400" spans="1:11" ht="12.75">
      <c r="A400">
        <v>2002</v>
      </c>
      <c r="B400" t="s">
        <v>20</v>
      </c>
      <c r="C400">
        <v>109</v>
      </c>
      <c r="D400">
        <v>0.43065</v>
      </c>
      <c r="E400">
        <v>0.07656</v>
      </c>
      <c r="F400">
        <v>97</v>
      </c>
      <c r="G400">
        <v>0.004439690721649485</v>
      </c>
      <c r="H400">
        <v>1.7673749208352945</v>
      </c>
      <c r="I400">
        <v>17.77777777777778</v>
      </c>
      <c r="J400">
        <v>3.5309046710291496</v>
      </c>
      <c r="K400">
        <v>52.54322427126711</v>
      </c>
    </row>
    <row r="401" spans="1:11" ht="12.75">
      <c r="A401">
        <v>2004</v>
      </c>
      <c r="B401">
        <v>502</v>
      </c>
      <c r="C401">
        <v>404</v>
      </c>
      <c r="D401">
        <v>0.7165637626262628</v>
      </c>
      <c r="E401">
        <v>0.1283640664535038</v>
      </c>
      <c r="F401">
        <v>91</v>
      </c>
      <c r="G401">
        <v>0.007874327061827063</v>
      </c>
      <c r="H401">
        <v>4.540285759912247</v>
      </c>
      <c r="I401">
        <v>17.913837281282458</v>
      </c>
      <c r="J401">
        <v>2.4034443783462236</v>
      </c>
      <c r="K401">
        <v>35.76554134443784</v>
      </c>
    </row>
    <row r="402" spans="1:11" ht="12.75">
      <c r="A402">
        <v>2001</v>
      </c>
      <c r="B402" t="s">
        <v>21</v>
      </c>
      <c r="C402">
        <v>203</v>
      </c>
      <c r="D402">
        <v>0.34224</v>
      </c>
      <c r="E402">
        <v>0.062155</v>
      </c>
      <c r="F402">
        <v>55</v>
      </c>
      <c r="G402">
        <v>0.0062225454545454546</v>
      </c>
      <c r="H402">
        <v>2.884194174263099</v>
      </c>
      <c r="I402">
        <v>18.161231884057973</v>
      </c>
      <c r="J402">
        <v>1.7110125</v>
      </c>
      <c r="K402">
        <v>25.461495535714285</v>
      </c>
    </row>
    <row r="403" spans="1:11" ht="12.75">
      <c r="A403">
        <v>2002</v>
      </c>
      <c r="B403" t="s">
        <v>18</v>
      </c>
      <c r="C403">
        <v>304</v>
      </c>
      <c r="D403">
        <v>0.63917</v>
      </c>
      <c r="E403">
        <v>0.11665</v>
      </c>
      <c r="F403">
        <v>104</v>
      </c>
      <c r="G403">
        <v>0.006145865384615385</v>
      </c>
      <c r="H403">
        <v>2.824076843281011</v>
      </c>
      <c r="I403">
        <v>18.250230768027286</v>
      </c>
      <c r="K403" t="s">
        <v>45</v>
      </c>
    </row>
    <row r="404" spans="1:11" ht="12.75">
      <c r="A404">
        <v>2001</v>
      </c>
      <c r="B404" t="s">
        <v>21</v>
      </c>
      <c r="C404">
        <v>402</v>
      </c>
      <c r="D404">
        <v>0.29524</v>
      </c>
      <c r="E404">
        <v>0.053967</v>
      </c>
      <c r="F404">
        <v>55</v>
      </c>
      <c r="G404">
        <v>0.005368</v>
      </c>
      <c r="H404">
        <v>2.2807444638442975</v>
      </c>
      <c r="I404">
        <v>18.279027232082374</v>
      </c>
      <c r="J404">
        <v>1.2547425</v>
      </c>
      <c r="K404">
        <v>18.67176339285714</v>
      </c>
    </row>
    <row r="405" spans="1:11" ht="12.75">
      <c r="A405">
        <v>2002</v>
      </c>
      <c r="B405" t="s">
        <v>18</v>
      </c>
      <c r="C405">
        <v>201</v>
      </c>
      <c r="D405">
        <v>0.37276</v>
      </c>
      <c r="E405">
        <v>0.06884</v>
      </c>
      <c r="F405">
        <v>104</v>
      </c>
      <c r="G405">
        <v>0.0035842307692307692</v>
      </c>
      <c r="H405">
        <v>1.3972422900523929</v>
      </c>
      <c r="I405">
        <v>18.467646743212793</v>
      </c>
      <c r="J405">
        <v>0.9938429166139535</v>
      </c>
      <c r="K405">
        <v>14.78932911627907</v>
      </c>
    </row>
    <row r="406" spans="1:11" ht="12.75">
      <c r="A406">
        <v>2001</v>
      </c>
      <c r="B406" t="s">
        <v>20</v>
      </c>
      <c r="C406">
        <v>302</v>
      </c>
      <c r="D406">
        <v>0.74191</v>
      </c>
      <c r="E406">
        <v>0.13916</v>
      </c>
      <c r="F406">
        <v>115</v>
      </c>
      <c r="G406">
        <v>0.0064513913043478255</v>
      </c>
      <c r="H406">
        <v>3.071326337947293</v>
      </c>
      <c r="I406">
        <v>18.75699208798911</v>
      </c>
      <c r="J406">
        <v>3.93714475</v>
      </c>
      <c r="K406">
        <v>58.58846354166666</v>
      </c>
    </row>
    <row r="407" spans="1:11" ht="12.75">
      <c r="A407">
        <v>2003</v>
      </c>
      <c r="B407">
        <v>502</v>
      </c>
      <c r="C407">
        <v>203</v>
      </c>
      <c r="D407">
        <v>0.609801825</v>
      </c>
      <c r="E407">
        <v>0.114382945</v>
      </c>
      <c r="F407">
        <v>90</v>
      </c>
      <c r="G407">
        <v>0.006775575833333334</v>
      </c>
      <c r="H407">
        <v>3.3573869914800656</v>
      </c>
      <c r="I407">
        <v>18.75739630657878</v>
      </c>
      <c r="J407">
        <v>3.2826654292343393</v>
      </c>
      <c r="K407">
        <v>48.849187935034806</v>
      </c>
    </row>
    <row r="408" spans="1:11" ht="12.75">
      <c r="A408">
        <v>2003</v>
      </c>
      <c r="B408">
        <v>502</v>
      </c>
      <c r="C408">
        <v>107</v>
      </c>
      <c r="D408">
        <v>0.801695774</v>
      </c>
      <c r="E408">
        <v>0.150477443</v>
      </c>
      <c r="F408">
        <v>90</v>
      </c>
      <c r="G408">
        <v>0.008907730822222222</v>
      </c>
      <c r="H408">
        <v>6.030717341470728</v>
      </c>
      <c r="I408">
        <v>18.769893503267983</v>
      </c>
      <c r="J408">
        <v>6.112549419953597</v>
      </c>
      <c r="K408">
        <v>90.96055684454757</v>
      </c>
    </row>
    <row r="409" spans="1:11" ht="12.75">
      <c r="A409">
        <v>2002</v>
      </c>
      <c r="B409" t="s">
        <v>19</v>
      </c>
      <c r="C409">
        <v>308</v>
      </c>
      <c r="D409">
        <v>0.51268</v>
      </c>
      <c r="E409">
        <v>0.09652</v>
      </c>
      <c r="F409">
        <v>92</v>
      </c>
      <c r="G409">
        <v>0.0055726086956521745</v>
      </c>
      <c r="H409">
        <v>2.4126070289924897</v>
      </c>
      <c r="I409">
        <v>18.826558477022704</v>
      </c>
      <c r="J409">
        <v>1.7345551479069767</v>
      </c>
      <c r="K409">
        <v>25.811832558139535</v>
      </c>
    </row>
    <row r="410" spans="1:11" ht="12.75">
      <c r="A410">
        <v>2004</v>
      </c>
      <c r="B410">
        <v>502</v>
      </c>
      <c r="C410">
        <v>204</v>
      </c>
      <c r="D410">
        <v>0.5227644335511982</v>
      </c>
      <c r="E410">
        <v>0.09849508480182954</v>
      </c>
      <c r="F410">
        <v>91</v>
      </c>
      <c r="G410">
        <v>0.005744664104958222</v>
      </c>
      <c r="H410">
        <v>2.529373234204805</v>
      </c>
      <c r="I410">
        <v>18.841198536163077</v>
      </c>
      <c r="J410">
        <v>1.6552022605591912</v>
      </c>
      <c r="K410">
        <v>24.630986020226057</v>
      </c>
    </row>
    <row r="411" spans="1:11" ht="12.75">
      <c r="A411">
        <v>2001</v>
      </c>
      <c r="B411" t="s">
        <v>21</v>
      </c>
      <c r="C411">
        <v>407</v>
      </c>
      <c r="D411">
        <v>0.29832</v>
      </c>
      <c r="E411">
        <v>0.056633</v>
      </c>
      <c r="F411">
        <v>55</v>
      </c>
      <c r="G411">
        <v>0.005423999999999999</v>
      </c>
      <c r="H411">
        <v>2.316100862119683</v>
      </c>
      <c r="I411">
        <v>18.983976937516765</v>
      </c>
      <c r="J411">
        <v>1.4828774999999998</v>
      </c>
      <c r="K411">
        <v>22.06662946428571</v>
      </c>
    </row>
    <row r="412" spans="1:11" ht="12.75">
      <c r="A412">
        <v>2003</v>
      </c>
      <c r="B412">
        <v>502</v>
      </c>
      <c r="C412">
        <v>402</v>
      </c>
      <c r="D412">
        <v>0.603170792</v>
      </c>
      <c r="E412">
        <v>0.116074259</v>
      </c>
      <c r="F412">
        <v>90</v>
      </c>
      <c r="G412">
        <v>0.006701897688888889</v>
      </c>
      <c r="H412">
        <v>3.290118571305285</v>
      </c>
      <c r="I412">
        <v>19.244011901690357</v>
      </c>
      <c r="J412">
        <v>3.1694700696055684</v>
      </c>
      <c r="K412">
        <v>47.16473317865429</v>
      </c>
    </row>
    <row r="413" spans="1:11" ht="12.75">
      <c r="A413">
        <v>2003</v>
      </c>
      <c r="B413">
        <v>502</v>
      </c>
      <c r="C413">
        <v>302</v>
      </c>
      <c r="D413">
        <v>0.554797442</v>
      </c>
      <c r="E413">
        <v>0.108501535</v>
      </c>
      <c r="F413">
        <v>90</v>
      </c>
      <c r="G413">
        <v>0.006164416022222222</v>
      </c>
      <c r="H413">
        <v>2.838504673810682</v>
      </c>
      <c r="I413">
        <v>19.55696381887788</v>
      </c>
      <c r="J413">
        <v>3.1694700696055684</v>
      </c>
      <c r="K413">
        <v>47.16473317865429</v>
      </c>
    </row>
    <row r="414" spans="1:11" ht="12.75">
      <c r="A414">
        <v>2004</v>
      </c>
      <c r="B414">
        <v>502</v>
      </c>
      <c r="C414">
        <v>202</v>
      </c>
      <c r="D414">
        <v>0.48267720841959966</v>
      </c>
      <c r="E414">
        <v>0.0954128646818213</v>
      </c>
      <c r="F414">
        <v>91</v>
      </c>
      <c r="G414">
        <v>0.005304145147468128</v>
      </c>
      <c r="H414">
        <v>2.2410869213160516</v>
      </c>
      <c r="I414">
        <v>19.767426971376125</v>
      </c>
      <c r="J414">
        <v>1.7685722784057116</v>
      </c>
      <c r="K414">
        <v>26.31803985722785</v>
      </c>
    </row>
    <row r="415" spans="1:11" ht="12.75">
      <c r="A415">
        <v>2002</v>
      </c>
      <c r="B415" t="s">
        <v>18</v>
      </c>
      <c r="C415">
        <v>410</v>
      </c>
      <c r="D415">
        <v>0.21615</v>
      </c>
      <c r="E415">
        <v>0.04285</v>
      </c>
      <c r="F415">
        <v>104</v>
      </c>
      <c r="G415">
        <v>0.0020783653846153847</v>
      </c>
      <c r="H415">
        <v>0.923891424732402</v>
      </c>
      <c r="I415">
        <v>19.82419616007402</v>
      </c>
      <c r="J415">
        <v>0.7685413578418605</v>
      </c>
      <c r="K415">
        <v>11.43662734883721</v>
      </c>
    </row>
    <row r="416" spans="1:11" ht="12.75">
      <c r="A416">
        <v>2003</v>
      </c>
      <c r="B416">
        <v>502</v>
      </c>
      <c r="C416">
        <v>202</v>
      </c>
      <c r="D416">
        <v>0.566487679</v>
      </c>
      <c r="E416">
        <v>0.112836759</v>
      </c>
      <c r="F416">
        <v>90</v>
      </c>
      <c r="G416">
        <v>0.006294307544444444</v>
      </c>
      <c r="H416">
        <v>2.941614532582593</v>
      </c>
      <c r="I416">
        <v>19.918660755197116</v>
      </c>
      <c r="J416">
        <v>2.829883990719258</v>
      </c>
      <c r="K416">
        <v>42.11136890951276</v>
      </c>
    </row>
    <row r="417" spans="1:11" ht="12.75">
      <c r="A417">
        <v>2002</v>
      </c>
      <c r="B417" t="s">
        <v>18</v>
      </c>
      <c r="C417">
        <v>401</v>
      </c>
      <c r="D417">
        <v>0.2659</v>
      </c>
      <c r="E417">
        <v>0.05441</v>
      </c>
      <c r="F417">
        <v>104</v>
      </c>
      <c r="G417">
        <v>0.0025567307692307695</v>
      </c>
      <c r="H417">
        <v>1.0536351695034347</v>
      </c>
      <c r="I417">
        <v>20.46257991726213</v>
      </c>
      <c r="J417">
        <v>0.8722334458046512</v>
      </c>
      <c r="K417">
        <v>12.979664372093023</v>
      </c>
    </row>
    <row r="418" spans="1:11" ht="12.75">
      <c r="A418">
        <v>2000</v>
      </c>
      <c r="B418" t="s">
        <v>17</v>
      </c>
      <c r="C418">
        <v>309</v>
      </c>
      <c r="D418">
        <v>0.35855</v>
      </c>
      <c r="E418">
        <v>0.0744</v>
      </c>
      <c r="F418">
        <v>99</v>
      </c>
      <c r="G418">
        <v>0.0036217171717171717</v>
      </c>
      <c r="H418">
        <v>1.411704749055996</v>
      </c>
      <c r="I418">
        <v>20.750244038488354</v>
      </c>
      <c r="K418" t="s">
        <v>45</v>
      </c>
    </row>
    <row r="419" spans="1:11" ht="12.75">
      <c r="A419">
        <v>2004</v>
      </c>
      <c r="B419">
        <v>222</v>
      </c>
      <c r="C419">
        <v>110</v>
      </c>
      <c r="D419">
        <v>0.3337587912087912</v>
      </c>
      <c r="E419">
        <v>0.06929007699654965</v>
      </c>
      <c r="F419">
        <v>102</v>
      </c>
      <c r="G419">
        <v>0.003272145011850894</v>
      </c>
      <c r="H419">
        <v>1.2824477335382725</v>
      </c>
      <c r="I419">
        <v>20.760524912496912</v>
      </c>
      <c r="J419">
        <v>1.7005502676977995</v>
      </c>
      <c r="K419">
        <v>25.305807555026774</v>
      </c>
    </row>
    <row r="420" spans="1:11" ht="12.75">
      <c r="A420">
        <v>2002</v>
      </c>
      <c r="B420" t="s">
        <v>18</v>
      </c>
      <c r="C420">
        <v>310</v>
      </c>
      <c r="D420">
        <v>0.36859</v>
      </c>
      <c r="E420">
        <v>0.07891</v>
      </c>
      <c r="F420">
        <v>104</v>
      </c>
      <c r="G420">
        <v>0.0035441346153846152</v>
      </c>
      <c r="H420">
        <v>1.3819369302776134</v>
      </c>
      <c r="I420">
        <v>21.408611194009605</v>
      </c>
      <c r="J420">
        <v>1.214696898083721</v>
      </c>
      <c r="K420">
        <v>18.075846697674418</v>
      </c>
    </row>
    <row r="421" spans="1:11" ht="12.75">
      <c r="A421">
        <v>2004</v>
      </c>
      <c r="B421">
        <v>502</v>
      </c>
      <c r="C421">
        <v>201</v>
      </c>
      <c r="D421">
        <v>0.38829494949494947</v>
      </c>
      <c r="E421">
        <v>0.08341499854469138</v>
      </c>
      <c r="F421">
        <v>91</v>
      </c>
      <c r="G421">
        <v>0.004266977466977467</v>
      </c>
      <c r="H421">
        <v>1.6854810607955886</v>
      </c>
      <c r="I421">
        <v>21.48238050821631</v>
      </c>
      <c r="J421">
        <v>1.5418322427126716</v>
      </c>
      <c r="K421">
        <v>22.943932183224277</v>
      </c>
    </row>
    <row r="422" spans="1:11" ht="12.75">
      <c r="A422">
        <v>2002</v>
      </c>
      <c r="B422" t="s">
        <v>20</v>
      </c>
      <c r="C422">
        <v>310</v>
      </c>
      <c r="D422">
        <v>0.52089</v>
      </c>
      <c r="E422">
        <v>0.11251</v>
      </c>
      <c r="F422">
        <v>97</v>
      </c>
      <c r="G422">
        <v>0.00537</v>
      </c>
      <c r="H422">
        <v>2.2819978491261432</v>
      </c>
      <c r="I422">
        <v>21.599569966787616</v>
      </c>
      <c r="J422">
        <v>1.3506269054134448</v>
      </c>
      <c r="K422">
        <v>20.098614663890544</v>
      </c>
    </row>
    <row r="423" spans="1:11" ht="12.75">
      <c r="A423">
        <v>2002</v>
      </c>
      <c r="B423" t="s">
        <v>20</v>
      </c>
      <c r="C423">
        <v>301</v>
      </c>
      <c r="D423">
        <v>0.28564</v>
      </c>
      <c r="E423">
        <v>0.06199</v>
      </c>
      <c r="F423">
        <v>97</v>
      </c>
      <c r="G423">
        <v>0.002944742268041237</v>
      </c>
      <c r="H423">
        <v>1.172142194231426</v>
      </c>
      <c r="I423">
        <v>21.70214255706484</v>
      </c>
      <c r="J423">
        <v>3.207246874479477</v>
      </c>
      <c r="K423">
        <v>47.726888013087446</v>
      </c>
    </row>
    <row r="424" spans="1:11" ht="12.75">
      <c r="A424">
        <v>2004</v>
      </c>
      <c r="B424">
        <v>502</v>
      </c>
      <c r="C424">
        <v>402</v>
      </c>
      <c r="D424">
        <v>0.523747225088866</v>
      </c>
      <c r="E424">
        <v>0.11417843257527124</v>
      </c>
      <c r="F424">
        <v>91</v>
      </c>
      <c r="G424">
        <v>0.00575546401196556</v>
      </c>
      <c r="H424">
        <v>2.5368883551000727</v>
      </c>
      <c r="I424">
        <v>21.80029355876744</v>
      </c>
      <c r="J424">
        <v>1.5645062462819754</v>
      </c>
      <c r="K424">
        <v>23.28134295062463</v>
      </c>
    </row>
    <row r="425" spans="1:11" ht="12.75">
      <c r="A425">
        <v>2001</v>
      </c>
      <c r="B425" t="s">
        <v>21</v>
      </c>
      <c r="C425">
        <v>302</v>
      </c>
      <c r="D425">
        <v>0.38422</v>
      </c>
      <c r="E425">
        <v>0.086237</v>
      </c>
      <c r="F425">
        <v>55</v>
      </c>
      <c r="G425">
        <v>0.006985818181818182</v>
      </c>
      <c r="H425">
        <v>3.556996693697609</v>
      </c>
      <c r="I425">
        <v>22.4446931445526</v>
      </c>
      <c r="J425">
        <v>2.053215</v>
      </c>
      <c r="K425">
        <v>30.553794642857138</v>
      </c>
    </row>
    <row r="426" spans="1:11" ht="12.75">
      <c r="A426">
        <v>2003</v>
      </c>
      <c r="B426">
        <v>502</v>
      </c>
      <c r="C426">
        <v>401</v>
      </c>
      <c r="D426">
        <v>0.55406825</v>
      </c>
      <c r="E426">
        <v>0.124411277</v>
      </c>
      <c r="F426">
        <v>90</v>
      </c>
      <c r="G426">
        <v>0.00615631388888889</v>
      </c>
      <c r="H426">
        <v>2.832194163893857</v>
      </c>
      <c r="I426">
        <v>22.45414296884905</v>
      </c>
      <c r="J426">
        <v>2.943079350348028</v>
      </c>
      <c r="K426">
        <v>43.79582366589327</v>
      </c>
    </row>
    <row r="427" spans="1:11" ht="12.75">
      <c r="A427">
        <v>2000</v>
      </c>
      <c r="B427" t="s">
        <v>17</v>
      </c>
      <c r="C427">
        <v>312</v>
      </c>
      <c r="D427">
        <v>0.53769</v>
      </c>
      <c r="E427">
        <v>0.12124</v>
      </c>
      <c r="F427">
        <v>99</v>
      </c>
      <c r="G427">
        <v>0.0054312121212121214</v>
      </c>
      <c r="H427">
        <v>2.320693999352639</v>
      </c>
      <c r="I427">
        <v>22.548308504900593</v>
      </c>
      <c r="J427">
        <v>2.083179</v>
      </c>
      <c r="K427">
        <v>30.9996875</v>
      </c>
    </row>
    <row r="428" spans="1:11" ht="12.75">
      <c r="A428">
        <v>2002</v>
      </c>
      <c r="B428" t="s">
        <v>19</v>
      </c>
      <c r="C428">
        <v>314</v>
      </c>
      <c r="D428">
        <v>0.5214</v>
      </c>
      <c r="E428">
        <v>0.11777</v>
      </c>
      <c r="F428">
        <v>92</v>
      </c>
      <c r="G428">
        <v>0.0056673913043478255</v>
      </c>
      <c r="H428">
        <v>2.4762484676331504</v>
      </c>
      <c r="I428">
        <v>22.587265055619486</v>
      </c>
      <c r="J428">
        <v>2.6596512267906984</v>
      </c>
      <c r="K428">
        <v>39.57814325581396</v>
      </c>
    </row>
    <row r="429" spans="1:11" ht="12.75">
      <c r="A429">
        <v>2004</v>
      </c>
      <c r="B429">
        <v>222</v>
      </c>
      <c r="C429">
        <v>310</v>
      </c>
      <c r="D429">
        <v>0.3697571759259259</v>
      </c>
      <c r="E429">
        <v>0.0836312598455657</v>
      </c>
      <c r="F429">
        <v>102</v>
      </c>
      <c r="G429">
        <v>0.0036250703522149597</v>
      </c>
      <c r="H429">
        <v>1.4130056957460349</v>
      </c>
      <c r="I429">
        <v>22.61788689729708</v>
      </c>
      <c r="J429">
        <v>1.043004164187984</v>
      </c>
      <c r="K429">
        <v>15.520895300416424</v>
      </c>
    </row>
    <row r="430" spans="1:11" ht="12.75">
      <c r="A430">
        <v>2004</v>
      </c>
      <c r="B430">
        <v>502</v>
      </c>
      <c r="C430">
        <v>301</v>
      </c>
      <c r="D430">
        <v>0.4403916666666667</v>
      </c>
      <c r="E430">
        <v>0.10077328448821642</v>
      </c>
      <c r="F430">
        <v>91</v>
      </c>
      <c r="G430">
        <v>0.004839468864468865</v>
      </c>
      <c r="H430">
        <v>1.9725249172354076</v>
      </c>
      <c r="I430">
        <v>22.88265017614239</v>
      </c>
      <c r="J430">
        <v>1.4171252230814995</v>
      </c>
      <c r="K430">
        <v>21.08817296252231</v>
      </c>
    </row>
    <row r="431" spans="1:11" ht="12.75">
      <c r="A431">
        <v>2004</v>
      </c>
      <c r="B431">
        <v>502</v>
      </c>
      <c r="C431">
        <v>102</v>
      </c>
      <c r="D431">
        <v>0.30461488176964147</v>
      </c>
      <c r="E431">
        <v>0.07036097450827124</v>
      </c>
      <c r="F431">
        <v>91</v>
      </c>
      <c r="G431">
        <v>0.003347416283182873</v>
      </c>
      <c r="H431">
        <v>1.3092409763048358</v>
      </c>
      <c r="I431">
        <v>23.098337842036305</v>
      </c>
      <c r="J431">
        <v>1.2810812016656752</v>
      </c>
      <c r="K431">
        <v>19.063708358120167</v>
      </c>
    </row>
    <row r="432" spans="1:11" ht="12.75">
      <c r="A432">
        <v>2001</v>
      </c>
      <c r="B432" t="s">
        <v>21</v>
      </c>
      <c r="C432">
        <v>201</v>
      </c>
      <c r="D432">
        <v>0.21876</v>
      </c>
      <c r="E432">
        <v>0.051274</v>
      </c>
      <c r="F432">
        <v>55</v>
      </c>
      <c r="G432">
        <v>0.003977454545454545</v>
      </c>
      <c r="H432">
        <v>1.5566235312902768</v>
      </c>
      <c r="I432">
        <v>23.438471384165293</v>
      </c>
      <c r="J432">
        <v>1.2547425</v>
      </c>
      <c r="K432">
        <v>18.67176339285714</v>
      </c>
    </row>
    <row r="433" spans="1:11" ht="12.75">
      <c r="A433">
        <v>2001</v>
      </c>
      <c r="B433" t="s">
        <v>21</v>
      </c>
      <c r="C433">
        <v>104</v>
      </c>
      <c r="D433">
        <v>0.4204</v>
      </c>
      <c r="E433">
        <v>0.099147</v>
      </c>
      <c r="F433">
        <v>55</v>
      </c>
      <c r="G433">
        <v>0.007643636363636364</v>
      </c>
      <c r="H433">
        <v>4.261491506886673</v>
      </c>
      <c r="I433">
        <v>23.58396764985728</v>
      </c>
      <c r="J433">
        <v>2.6235524999999997</v>
      </c>
      <c r="K433">
        <v>39.040959821428565</v>
      </c>
    </row>
    <row r="434" spans="1:11" ht="12.75">
      <c r="A434">
        <v>2001</v>
      </c>
      <c r="B434" t="s">
        <v>21</v>
      </c>
      <c r="C434">
        <v>304</v>
      </c>
      <c r="D434">
        <v>0.27284</v>
      </c>
      <c r="E434">
        <v>0.064698</v>
      </c>
      <c r="F434">
        <v>55</v>
      </c>
      <c r="G434">
        <v>0.004960727272727273</v>
      </c>
      <c r="H434">
        <v>2.039335645241358</v>
      </c>
      <c r="I434">
        <v>23.71279870986659</v>
      </c>
      <c r="J434">
        <v>1.0266075</v>
      </c>
      <c r="K434">
        <v>15.276897321428569</v>
      </c>
    </row>
    <row r="435" spans="1:11" ht="12.75">
      <c r="A435">
        <v>2004</v>
      </c>
      <c r="B435">
        <v>502</v>
      </c>
      <c r="C435">
        <v>103</v>
      </c>
      <c r="D435">
        <v>0.4828916583124477</v>
      </c>
      <c r="E435">
        <v>0.11456682358105542</v>
      </c>
      <c r="F435">
        <v>91</v>
      </c>
      <c r="G435">
        <v>0.005306501739697227</v>
      </c>
      <c r="H435">
        <v>2.242538171811203</v>
      </c>
      <c r="I435">
        <v>23.72516103952384</v>
      </c>
      <c r="J435">
        <v>1.7685722784057116</v>
      </c>
      <c r="K435">
        <v>26.31803985722785</v>
      </c>
    </row>
    <row r="436" spans="1:11" ht="12.75">
      <c r="A436">
        <v>2001</v>
      </c>
      <c r="B436" t="s">
        <v>21</v>
      </c>
      <c r="C436">
        <v>102</v>
      </c>
      <c r="D436">
        <v>0.27033</v>
      </c>
      <c r="E436">
        <v>0.065175</v>
      </c>
      <c r="F436">
        <v>55</v>
      </c>
      <c r="G436">
        <v>0.00491509090909091</v>
      </c>
      <c r="H436">
        <v>2.0139294857199013</v>
      </c>
      <c r="I436">
        <v>24.10942181777827</v>
      </c>
      <c r="J436">
        <v>1.0266075</v>
      </c>
      <c r="K436">
        <v>15.276897321428569</v>
      </c>
    </row>
    <row r="437" spans="1:11" ht="12.75">
      <c r="A437">
        <v>2003</v>
      </c>
      <c r="B437">
        <v>502</v>
      </c>
      <c r="C437">
        <v>301</v>
      </c>
      <c r="D437">
        <v>0.461603661</v>
      </c>
      <c r="E437">
        <v>0.111563148</v>
      </c>
      <c r="F437">
        <v>90</v>
      </c>
      <c r="G437">
        <v>0.005128929566666667</v>
      </c>
      <c r="H437">
        <v>2.1357743216627565</v>
      </c>
      <c r="I437">
        <v>24.168601210465702</v>
      </c>
      <c r="J437">
        <v>2.716688631090488</v>
      </c>
      <c r="K437">
        <v>40.42691415313225</v>
      </c>
    </row>
    <row r="438" spans="1:11" ht="12.75">
      <c r="A438">
        <v>2003</v>
      </c>
      <c r="B438">
        <v>502</v>
      </c>
      <c r="C438">
        <v>101</v>
      </c>
      <c r="D438">
        <v>0.467973891</v>
      </c>
      <c r="E438">
        <v>0.114020076</v>
      </c>
      <c r="F438">
        <v>90</v>
      </c>
      <c r="G438">
        <v>0.0051997099</v>
      </c>
      <c r="H438">
        <v>2.1777072832290756</v>
      </c>
      <c r="I438">
        <v>24.364623367417735</v>
      </c>
      <c r="J438">
        <v>2.2639071925754064</v>
      </c>
      <c r="K438">
        <v>33.68909512761021</v>
      </c>
    </row>
    <row r="439" spans="1:11" ht="12.75">
      <c r="A439">
        <v>2001</v>
      </c>
      <c r="B439" t="s">
        <v>21</v>
      </c>
      <c r="C439">
        <v>305</v>
      </c>
      <c r="D439">
        <v>0.37007</v>
      </c>
      <c r="E439">
        <v>0.091685</v>
      </c>
      <c r="F439">
        <v>55</v>
      </c>
      <c r="G439">
        <v>0.006728545454545455</v>
      </c>
      <c r="H439">
        <v>3.314291069006432</v>
      </c>
      <c r="I439">
        <v>24.775042559515768</v>
      </c>
      <c r="J439">
        <v>2.3954175</v>
      </c>
      <c r="K439">
        <v>35.64609375</v>
      </c>
    </row>
    <row r="440" spans="1:11" ht="12.75">
      <c r="A440">
        <v>2004</v>
      </c>
      <c r="B440">
        <v>502</v>
      </c>
      <c r="C440">
        <v>203</v>
      </c>
      <c r="D440">
        <v>0.4344153594771241</v>
      </c>
      <c r="E440">
        <v>0.10922537628235011</v>
      </c>
      <c r="F440">
        <v>91</v>
      </c>
      <c r="G440">
        <v>0.004773795159089276</v>
      </c>
      <c r="H440">
        <v>1.9372585189601523</v>
      </c>
      <c r="I440">
        <v>25.143074225970555</v>
      </c>
      <c r="J440">
        <v>1.4171252230814995</v>
      </c>
      <c r="K440">
        <v>21.08817296252231</v>
      </c>
    </row>
    <row r="441" spans="1:11" ht="12.75">
      <c r="A441">
        <v>2004</v>
      </c>
      <c r="B441">
        <v>502</v>
      </c>
      <c r="C441">
        <v>104</v>
      </c>
      <c r="D441">
        <v>0.4278197259552042</v>
      </c>
      <c r="E441">
        <v>0.10932385548262208</v>
      </c>
      <c r="F441">
        <v>91</v>
      </c>
      <c r="G441">
        <v>0.004701315669837409</v>
      </c>
      <c r="H441">
        <v>1.8990689189509153</v>
      </c>
      <c r="I441">
        <v>25.5537201419434</v>
      </c>
      <c r="J441">
        <v>1.1903851873884597</v>
      </c>
      <c r="K441">
        <v>17.714065288518743</v>
      </c>
    </row>
    <row r="442" spans="1:11" ht="12.75">
      <c r="A442">
        <v>2002</v>
      </c>
      <c r="B442" t="s">
        <v>20</v>
      </c>
      <c r="C442">
        <v>401</v>
      </c>
      <c r="D442">
        <v>0.20978</v>
      </c>
      <c r="E442">
        <v>0.05465</v>
      </c>
      <c r="F442">
        <v>97</v>
      </c>
      <c r="G442">
        <v>0.002162680412371134</v>
      </c>
      <c r="H442">
        <v>0.9455397204028746</v>
      </c>
      <c r="I442">
        <v>26.051101153589475</v>
      </c>
      <c r="J442">
        <v>3.4599259702558007</v>
      </c>
      <c r="K442">
        <v>51.486993604997025</v>
      </c>
    </row>
    <row r="443" spans="1:11" ht="12.75">
      <c r="A443">
        <v>2000</v>
      </c>
      <c r="B443" t="s">
        <v>19</v>
      </c>
      <c r="C443">
        <v>302</v>
      </c>
      <c r="D443">
        <v>0.20331</v>
      </c>
      <c r="E443">
        <v>0.05314</v>
      </c>
      <c r="F443">
        <v>114</v>
      </c>
      <c r="G443">
        <v>0.0017834210526315789</v>
      </c>
      <c r="H443">
        <v>0.8519887743019113</v>
      </c>
      <c r="I443">
        <v>26.137425606217107</v>
      </c>
      <c r="J443">
        <v>1.1247850000000001</v>
      </c>
      <c r="K443">
        <v>16.737872023809523</v>
      </c>
    </row>
    <row r="444" spans="1:11" ht="12.75">
      <c r="A444">
        <v>2001</v>
      </c>
      <c r="B444" t="s">
        <v>20</v>
      </c>
      <c r="C444">
        <v>209</v>
      </c>
      <c r="D444">
        <v>0.48165</v>
      </c>
      <c r="E444">
        <v>0.12632</v>
      </c>
      <c r="F444">
        <v>115</v>
      </c>
      <c r="G444">
        <v>0.004188260869565218</v>
      </c>
      <c r="H444">
        <v>1.6494263648024656</v>
      </c>
      <c r="I444">
        <v>26.22651302813246</v>
      </c>
      <c r="J444">
        <v>0.8999188000000002</v>
      </c>
      <c r="K444">
        <v>13.391648809523812</v>
      </c>
    </row>
    <row r="445" spans="1:11" ht="12.75">
      <c r="A445">
        <v>2003</v>
      </c>
      <c r="B445">
        <v>502</v>
      </c>
      <c r="C445">
        <v>201</v>
      </c>
      <c r="D445">
        <v>0.42804341</v>
      </c>
      <c r="E445">
        <v>0.112915514</v>
      </c>
      <c r="F445">
        <v>90</v>
      </c>
      <c r="G445">
        <v>0.004756037888888889</v>
      </c>
      <c r="H445">
        <v>1.9278317330261876</v>
      </c>
      <c r="I445">
        <v>26.379453896977413</v>
      </c>
      <c r="J445">
        <v>2.0375164733178655</v>
      </c>
      <c r="K445">
        <v>30.320185614849187</v>
      </c>
    </row>
    <row r="446" spans="1:11" ht="12.75">
      <c r="A446">
        <v>2004</v>
      </c>
      <c r="B446">
        <v>502</v>
      </c>
      <c r="C446">
        <v>302</v>
      </c>
      <c r="D446">
        <v>0.3932471521942111</v>
      </c>
      <c r="E446">
        <v>0.10418834743634718</v>
      </c>
      <c r="F446">
        <v>91</v>
      </c>
      <c r="G446">
        <v>0.004321397276859463</v>
      </c>
      <c r="H446">
        <v>1.7108667968950066</v>
      </c>
      <c r="I446">
        <v>26.494367945198032</v>
      </c>
      <c r="J446">
        <v>1.0203301606186796</v>
      </c>
      <c r="K446">
        <v>15.183484533016063</v>
      </c>
    </row>
    <row r="447" spans="1:11" ht="12.75">
      <c r="A447">
        <v>2001</v>
      </c>
      <c r="B447" t="s">
        <v>21</v>
      </c>
      <c r="C447">
        <v>306</v>
      </c>
      <c r="D447">
        <v>0.29042</v>
      </c>
      <c r="E447">
        <v>0.079733</v>
      </c>
      <c r="F447">
        <v>55</v>
      </c>
      <c r="G447">
        <v>0.005280363636363637</v>
      </c>
      <c r="H447">
        <v>2.226494108755528</v>
      </c>
      <c r="I447">
        <v>27.454376420356724</v>
      </c>
      <c r="J447">
        <v>1.7110125</v>
      </c>
      <c r="K447">
        <v>25.461495535714285</v>
      </c>
    </row>
    <row r="448" spans="1:11" ht="12.75">
      <c r="A448">
        <v>2001</v>
      </c>
      <c r="B448" t="s">
        <v>21</v>
      </c>
      <c r="C448">
        <v>204</v>
      </c>
      <c r="D448">
        <v>0.2956</v>
      </c>
      <c r="E448">
        <v>0.082181</v>
      </c>
      <c r="F448">
        <v>55</v>
      </c>
      <c r="G448">
        <v>0.005374545454545454</v>
      </c>
      <c r="H448">
        <v>2.2848490142861144</v>
      </c>
      <c r="I448">
        <v>27.801420838971584</v>
      </c>
      <c r="J448">
        <v>1.82508</v>
      </c>
      <c r="K448">
        <v>27.158928571428568</v>
      </c>
    </row>
    <row r="449" spans="1:11" ht="12.75">
      <c r="A449">
        <v>2003</v>
      </c>
      <c r="B449">
        <v>502</v>
      </c>
      <c r="C449">
        <v>102</v>
      </c>
      <c r="D449">
        <v>0.439827</v>
      </c>
      <c r="E449">
        <v>0.124521187</v>
      </c>
      <c r="F449">
        <v>90</v>
      </c>
      <c r="G449">
        <v>0.004886966666666667</v>
      </c>
      <c r="H449">
        <v>1.9984303596129749</v>
      </c>
      <c r="I449">
        <v>28.31140130096606</v>
      </c>
      <c r="J449">
        <v>2.6034932714617165</v>
      </c>
      <c r="K449">
        <v>38.742459396751734</v>
      </c>
    </row>
    <row r="450" spans="1:11" ht="12.75">
      <c r="A450">
        <v>2001</v>
      </c>
      <c r="B450" t="s">
        <v>21</v>
      </c>
      <c r="C450">
        <v>205</v>
      </c>
      <c r="D450">
        <v>0.33575</v>
      </c>
      <c r="E450">
        <v>0.097595</v>
      </c>
      <c r="F450">
        <v>55</v>
      </c>
      <c r="G450">
        <v>0.0061045454545454545</v>
      </c>
      <c r="H450">
        <v>2.7922031543270234</v>
      </c>
      <c r="I450">
        <v>29.06775874906925</v>
      </c>
      <c r="J450">
        <v>2.1672825000000007</v>
      </c>
      <c r="K450">
        <v>32.25122767857143</v>
      </c>
    </row>
    <row r="451" spans="1:11" ht="12.75">
      <c r="A451">
        <v>2001</v>
      </c>
      <c r="B451" t="s">
        <v>21</v>
      </c>
      <c r="C451">
        <v>404</v>
      </c>
      <c r="D451">
        <v>0.25584</v>
      </c>
      <c r="E451">
        <v>0.075689</v>
      </c>
      <c r="F451">
        <v>55</v>
      </c>
      <c r="G451">
        <v>0.004651636363636364</v>
      </c>
      <c r="H451">
        <v>1.8733285427651372</v>
      </c>
      <c r="I451">
        <v>29.58450594121326</v>
      </c>
      <c r="J451">
        <v>2.053215</v>
      </c>
      <c r="K451">
        <v>30.553794642857138</v>
      </c>
    </row>
    <row r="452" spans="1:11" ht="12.75">
      <c r="A452">
        <v>2002</v>
      </c>
      <c r="B452" t="s">
        <v>20</v>
      </c>
      <c r="C452">
        <v>409</v>
      </c>
      <c r="D452">
        <v>0.26279</v>
      </c>
      <c r="E452">
        <v>0.08308</v>
      </c>
      <c r="F452">
        <v>97</v>
      </c>
      <c r="G452">
        <v>0.002709175257731959</v>
      </c>
      <c r="H452">
        <v>1.0986946048191795</v>
      </c>
      <c r="I452">
        <v>31.61459720689524</v>
      </c>
      <c r="J452">
        <v>2.54659896728138</v>
      </c>
      <c r="K452">
        <v>37.89581796549672</v>
      </c>
    </row>
    <row r="453" spans="1:11" ht="12.75">
      <c r="A453">
        <v>2004</v>
      </c>
      <c r="B453">
        <v>502</v>
      </c>
      <c r="C453">
        <v>101</v>
      </c>
      <c r="D453">
        <v>0.442096712962963</v>
      </c>
      <c r="E453">
        <v>0.1401813269647034</v>
      </c>
      <c r="F453">
        <v>91</v>
      </c>
      <c r="G453">
        <v>0.0048582056369556375</v>
      </c>
      <c r="H453">
        <v>1.9827036585009161</v>
      </c>
      <c r="I453">
        <v>31.708294328903367</v>
      </c>
      <c r="J453">
        <v>1.1337001784651994</v>
      </c>
      <c r="K453">
        <v>16.870538370017847</v>
      </c>
    </row>
    <row r="454" spans="1:11" ht="12.75">
      <c r="A454">
        <v>2000</v>
      </c>
      <c r="B454" t="s">
        <v>20</v>
      </c>
      <c r="C454">
        <v>409</v>
      </c>
      <c r="D454">
        <v>0.51286</v>
      </c>
      <c r="E454">
        <v>0.16877</v>
      </c>
      <c r="F454">
        <v>127</v>
      </c>
      <c r="G454">
        <v>0.004038267716535433</v>
      </c>
      <c r="H454">
        <v>1.582845933686559</v>
      </c>
      <c r="I454">
        <v>32.90761611355926</v>
      </c>
      <c r="J454">
        <v>1.22353</v>
      </c>
      <c r="K454">
        <v>18.207291666666663</v>
      </c>
    </row>
    <row r="455" spans="1:11" ht="12.75">
      <c r="A455">
        <v>2000</v>
      </c>
      <c r="B455" t="s">
        <v>19</v>
      </c>
      <c r="C455">
        <v>308</v>
      </c>
      <c r="D455">
        <v>0.30126</v>
      </c>
      <c r="E455">
        <v>0.10028</v>
      </c>
      <c r="F455">
        <v>114</v>
      </c>
      <c r="G455">
        <v>0.0026426315789473682</v>
      </c>
      <c r="H455">
        <v>1.0787934100127217</v>
      </c>
      <c r="I455">
        <v>33.28686184690965</v>
      </c>
      <c r="J455">
        <v>1.6871775000000002</v>
      </c>
      <c r="K455">
        <v>25.106808035714284</v>
      </c>
    </row>
    <row r="456" spans="1:11" ht="12.75">
      <c r="A456">
        <v>2001</v>
      </c>
      <c r="B456" t="s">
        <v>21</v>
      </c>
      <c r="C456">
        <v>401</v>
      </c>
      <c r="D456">
        <v>0.22945</v>
      </c>
      <c r="E456">
        <v>0.077168</v>
      </c>
      <c r="F456">
        <v>55</v>
      </c>
      <c r="G456">
        <v>0.004171818181818182</v>
      </c>
      <c r="H456">
        <v>1.6419930254814241</v>
      </c>
      <c r="I456">
        <v>33.63172804532578</v>
      </c>
      <c r="J456">
        <v>1.1406749999999999</v>
      </c>
      <c r="K456">
        <v>16.974330357142854</v>
      </c>
    </row>
    <row r="457" spans="1:11" ht="12.75">
      <c r="A457">
        <v>2002</v>
      </c>
      <c r="B457" t="s">
        <v>19</v>
      </c>
      <c r="C457">
        <v>211</v>
      </c>
      <c r="D457">
        <v>0.46957</v>
      </c>
      <c r="E457">
        <v>0.16589</v>
      </c>
      <c r="F457">
        <v>92</v>
      </c>
      <c r="G457">
        <v>0.005104021739130435</v>
      </c>
      <c r="H457">
        <v>2.1212108486056165</v>
      </c>
      <c r="I457">
        <v>35.32806610303044</v>
      </c>
      <c r="J457">
        <v>3.4691102958139535</v>
      </c>
      <c r="K457">
        <v>51.62366511627907</v>
      </c>
    </row>
    <row r="458" spans="1:11" ht="12.75">
      <c r="A458">
        <v>2002</v>
      </c>
      <c r="B458" t="s">
        <v>19</v>
      </c>
      <c r="C458">
        <v>102</v>
      </c>
      <c r="D458">
        <v>0.14974</v>
      </c>
      <c r="E458">
        <v>0.05315</v>
      </c>
      <c r="F458">
        <v>92</v>
      </c>
      <c r="G458">
        <v>0.0016276086956521741</v>
      </c>
      <c r="H458">
        <v>0.8162916428621363</v>
      </c>
      <c r="I458">
        <v>35.4948577534393</v>
      </c>
      <c r="J458">
        <v>0.5781850493023256</v>
      </c>
      <c r="K458">
        <v>8.603944186046512</v>
      </c>
    </row>
    <row r="459" spans="1:11" ht="12.75">
      <c r="A459">
        <v>2002</v>
      </c>
      <c r="B459" t="s">
        <v>20</v>
      </c>
      <c r="C459">
        <v>209</v>
      </c>
      <c r="D459">
        <v>0.37201</v>
      </c>
      <c r="E459">
        <v>0.13763</v>
      </c>
      <c r="F459">
        <v>97</v>
      </c>
      <c r="G459">
        <v>0.0038351546391752578</v>
      </c>
      <c r="H459">
        <v>1.496949376574122</v>
      </c>
      <c r="I459">
        <v>36.9963173032983</v>
      </c>
      <c r="J459">
        <v>2.888668054729328</v>
      </c>
      <c r="K459">
        <v>42.98613176680547</v>
      </c>
    </row>
    <row r="460" spans="1:11" ht="12.75">
      <c r="A460">
        <v>2002</v>
      </c>
      <c r="B460" t="s">
        <v>19</v>
      </c>
      <c r="C460">
        <v>202</v>
      </c>
      <c r="D460">
        <v>0.31857</v>
      </c>
      <c r="E460">
        <v>0.12519</v>
      </c>
      <c r="F460">
        <v>92</v>
      </c>
      <c r="G460">
        <v>0.003462717391304348</v>
      </c>
      <c r="H460">
        <v>1.3513725454471233</v>
      </c>
      <c r="I460">
        <v>39.29748563894905</v>
      </c>
      <c r="J460">
        <v>0.4625480394418605</v>
      </c>
      <c r="K460">
        <v>6.883155348837209</v>
      </c>
    </row>
    <row r="461" spans="1:11" ht="12.75">
      <c r="A461">
        <v>2001</v>
      </c>
      <c r="B461" t="s">
        <v>20</v>
      </c>
      <c r="C461">
        <v>202</v>
      </c>
      <c r="D461">
        <v>0.65339</v>
      </c>
      <c r="E461">
        <v>0.25898</v>
      </c>
      <c r="F461">
        <v>115</v>
      </c>
      <c r="G461">
        <v>0.005681652173913043</v>
      </c>
      <c r="H461">
        <v>2.4859680998176077</v>
      </c>
      <c r="I461">
        <v>39.63635807098363</v>
      </c>
      <c r="J461">
        <v>2.9247361</v>
      </c>
      <c r="K461">
        <v>43.52285863095238</v>
      </c>
    </row>
    <row r="462" spans="1:11" ht="12.75">
      <c r="A462">
        <v>2001</v>
      </c>
      <c r="B462" t="s">
        <v>21</v>
      </c>
      <c r="C462">
        <v>406</v>
      </c>
      <c r="D462">
        <v>0.19993</v>
      </c>
      <c r="E462">
        <v>0.084835</v>
      </c>
      <c r="F462">
        <v>55</v>
      </c>
      <c r="G462">
        <v>0.003635090909090909</v>
      </c>
      <c r="H462">
        <v>1.4169005597319042</v>
      </c>
      <c r="I462">
        <v>42.43235132296304</v>
      </c>
      <c r="J462">
        <v>1.2547425</v>
      </c>
      <c r="K462">
        <v>18.67176339285714</v>
      </c>
    </row>
    <row r="463" spans="1:11" ht="12.75">
      <c r="A463">
        <v>2000</v>
      </c>
      <c r="B463" t="s">
        <v>19</v>
      </c>
      <c r="C463">
        <v>102</v>
      </c>
      <c r="D463">
        <v>0.11386</v>
      </c>
      <c r="E463">
        <v>0.04955</v>
      </c>
      <c r="F463">
        <v>114</v>
      </c>
      <c r="G463">
        <v>0.0009987719298245614</v>
      </c>
      <c r="H463">
        <v>0.6867911458191979</v>
      </c>
      <c r="I463">
        <v>43.51835587563674</v>
      </c>
      <c r="J463">
        <v>0.5623925000000001</v>
      </c>
      <c r="K463">
        <v>8.368936011904761</v>
      </c>
    </row>
    <row r="464" spans="1:11" ht="12.75">
      <c r="A464">
        <v>2000</v>
      </c>
      <c r="B464" t="s">
        <v>18</v>
      </c>
      <c r="C464">
        <v>410</v>
      </c>
      <c r="D464">
        <v>0.16313</v>
      </c>
      <c r="E464">
        <v>0.07463</v>
      </c>
      <c r="F464">
        <v>114</v>
      </c>
      <c r="G464">
        <v>0.0014309649122807018</v>
      </c>
      <c r="H464">
        <v>0.7733669534113997</v>
      </c>
      <c r="I464">
        <v>45.74878930913995</v>
      </c>
      <c r="K464" t="s">
        <v>45</v>
      </c>
    </row>
    <row r="465" spans="1:11" ht="12.75">
      <c r="A465">
        <v>2001</v>
      </c>
      <c r="B465" t="s">
        <v>21</v>
      </c>
      <c r="C465">
        <v>303</v>
      </c>
      <c r="D465">
        <v>0.19603</v>
      </c>
      <c r="E465">
        <v>0.08974</v>
      </c>
      <c r="F465">
        <v>55</v>
      </c>
      <c r="G465">
        <v>0.0035641818181818183</v>
      </c>
      <c r="H465">
        <v>1.3895682041067092</v>
      </c>
      <c r="I465">
        <v>45.778707340713154</v>
      </c>
      <c r="J465">
        <v>1.0266075</v>
      </c>
      <c r="K465">
        <v>15.276897321428569</v>
      </c>
    </row>
    <row r="466" spans="1:11" ht="12.75">
      <c r="A466">
        <v>2001</v>
      </c>
      <c r="B466" t="s">
        <v>21</v>
      </c>
      <c r="C466">
        <v>207</v>
      </c>
      <c r="D466">
        <v>0.10492</v>
      </c>
      <c r="E466">
        <v>0.048062</v>
      </c>
      <c r="F466">
        <v>55</v>
      </c>
      <c r="G466">
        <v>0.0019076363636363635</v>
      </c>
      <c r="H466">
        <v>0.8815619673400272</v>
      </c>
      <c r="I466">
        <v>45.808234845596644</v>
      </c>
      <c r="J466">
        <v>0.34220249999999997</v>
      </c>
      <c r="K466">
        <v>5.092299107142856</v>
      </c>
    </row>
    <row r="467" spans="1:11" ht="12.75">
      <c r="A467">
        <v>2000</v>
      </c>
      <c r="B467" t="s">
        <v>20</v>
      </c>
      <c r="C467">
        <v>311</v>
      </c>
      <c r="D467">
        <v>0.23121</v>
      </c>
      <c r="E467">
        <v>0.11233</v>
      </c>
      <c r="F467">
        <v>127</v>
      </c>
      <c r="G467">
        <v>0.0018205511811023622</v>
      </c>
      <c r="H467">
        <v>0.8607232268847531</v>
      </c>
      <c r="I467">
        <v>48.58353877427447</v>
      </c>
      <c r="K467" t="s">
        <v>45</v>
      </c>
    </row>
    <row r="468" spans="1:11" ht="12.75">
      <c r="A468">
        <v>2000</v>
      </c>
      <c r="B468" t="s">
        <v>20</v>
      </c>
      <c r="C468">
        <v>209</v>
      </c>
      <c r="D468">
        <v>0.11175</v>
      </c>
      <c r="E468">
        <v>0.05562</v>
      </c>
      <c r="F468">
        <v>127</v>
      </c>
      <c r="G468">
        <v>0.0008799212598425197</v>
      </c>
      <c r="H468">
        <v>0.664730674561394</v>
      </c>
      <c r="I468">
        <v>49.77181208053692</v>
      </c>
      <c r="K46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476"/>
  <sheetViews>
    <sheetView workbookViewId="0" topLeftCell="A1">
      <selection activeCell="I3" sqref="I3"/>
    </sheetView>
  </sheetViews>
  <sheetFormatPr defaultColWidth="9.140625" defaultRowHeight="12.75"/>
  <sheetData>
    <row r="5" spans="1:14" ht="12.75">
      <c r="A5" t="s">
        <v>16</v>
      </c>
      <c r="B5" t="s">
        <v>3</v>
      </c>
      <c r="C5" t="s">
        <v>4</v>
      </c>
      <c r="D5" t="s">
        <v>5</v>
      </c>
      <c r="E5" t="s">
        <v>6</v>
      </c>
      <c r="F5" t="s">
        <v>15</v>
      </c>
      <c r="G5" t="s">
        <v>14</v>
      </c>
      <c r="H5" t="s">
        <v>25</v>
      </c>
      <c r="J5" t="s">
        <v>9</v>
      </c>
      <c r="K5" t="s">
        <v>26</v>
      </c>
      <c r="N5" t="s">
        <v>10</v>
      </c>
    </row>
    <row r="6" spans="1:14" ht="12.75">
      <c r="A6">
        <v>2000</v>
      </c>
      <c r="B6" t="s">
        <v>17</v>
      </c>
      <c r="C6">
        <v>103</v>
      </c>
      <c r="D6">
        <v>0.58812</v>
      </c>
      <c r="E6">
        <v>0.04084</v>
      </c>
      <c r="F6">
        <v>6.944161055566892</v>
      </c>
      <c r="G6">
        <v>99</v>
      </c>
      <c r="H6">
        <v>2.605279</v>
      </c>
      <c r="J6">
        <v>0.00594060606060606</v>
      </c>
      <c r="K6">
        <v>2.669248023882117</v>
      </c>
      <c r="N6">
        <v>38.769032738095234</v>
      </c>
    </row>
    <row r="7" spans="1:14" ht="12.75">
      <c r="A7">
        <v>2000</v>
      </c>
      <c r="B7" t="s">
        <v>17</v>
      </c>
      <c r="C7">
        <v>106</v>
      </c>
      <c r="D7">
        <v>0.64236</v>
      </c>
      <c r="E7">
        <v>0.075426</v>
      </c>
      <c r="F7">
        <v>11.742013824023912</v>
      </c>
      <c r="G7">
        <v>99</v>
      </c>
      <c r="H7">
        <v>2.3739660000000002</v>
      </c>
      <c r="J7">
        <v>0.006488484848484849</v>
      </c>
      <c r="K7">
        <v>3.1027819018693887</v>
      </c>
      <c r="N7">
        <v>35.326875</v>
      </c>
    </row>
    <row r="8" spans="1:14" ht="12.75">
      <c r="A8">
        <v>2000</v>
      </c>
      <c r="B8" t="s">
        <v>17</v>
      </c>
      <c r="C8">
        <v>109</v>
      </c>
      <c r="D8">
        <v>0.75772</v>
      </c>
      <c r="E8">
        <v>0.022797</v>
      </c>
      <c r="F8">
        <v>3.0086311566277786</v>
      </c>
      <c r="G8">
        <v>99</v>
      </c>
      <c r="H8">
        <v>4.053312</v>
      </c>
      <c r="J8">
        <v>0.007653737373737373</v>
      </c>
      <c r="K8">
        <v>4.273332489955802</v>
      </c>
      <c r="N8">
        <v>60.31714285714285</v>
      </c>
    </row>
    <row r="9" spans="1:14" ht="12.75">
      <c r="A9">
        <v>2000</v>
      </c>
      <c r="B9" t="s">
        <v>17</v>
      </c>
      <c r="C9">
        <v>112</v>
      </c>
      <c r="D9">
        <v>0.79922</v>
      </c>
      <c r="E9">
        <v>0.03366</v>
      </c>
      <c r="F9">
        <v>4.211606316158254</v>
      </c>
      <c r="G9">
        <v>99</v>
      </c>
      <c r="H9">
        <v>2.707656</v>
      </c>
      <c r="J9">
        <v>0.008072929292929293</v>
      </c>
      <c r="K9">
        <v>4.794867071653237</v>
      </c>
      <c r="N9">
        <v>40.2925</v>
      </c>
    </row>
    <row r="10" spans="1:11" ht="12.75">
      <c r="A10">
        <v>2000</v>
      </c>
      <c r="B10" t="s">
        <v>17</v>
      </c>
      <c r="C10">
        <v>203</v>
      </c>
      <c r="D10">
        <v>0.44646</v>
      </c>
      <c r="E10">
        <v>0.045788</v>
      </c>
      <c r="F10">
        <v>10.255789992384535</v>
      </c>
      <c r="G10">
        <v>99</v>
      </c>
      <c r="H10" t="s">
        <v>45</v>
      </c>
      <c r="J10">
        <v>0.00450969696969697</v>
      </c>
      <c r="K10">
        <v>1.8016917173099964</v>
      </c>
    </row>
    <row r="11" spans="1:14" ht="12.75">
      <c r="A11">
        <v>2000</v>
      </c>
      <c r="B11" t="s">
        <v>17</v>
      </c>
      <c r="C11">
        <v>206</v>
      </c>
      <c r="D11">
        <v>0.76668</v>
      </c>
      <c r="E11">
        <v>0.032228</v>
      </c>
      <c r="F11">
        <v>4.203579068190119</v>
      </c>
      <c r="G11">
        <v>99</v>
      </c>
      <c r="H11">
        <v>3.8667180000000005</v>
      </c>
      <c r="J11">
        <v>0.007744242424242424</v>
      </c>
      <c r="K11">
        <v>4.380906659443995</v>
      </c>
      <c r="N11">
        <v>57.54044642857143</v>
      </c>
    </row>
    <row r="12" spans="1:14" ht="12.75">
      <c r="A12">
        <v>2000</v>
      </c>
      <c r="B12" t="s">
        <v>17</v>
      </c>
      <c r="C12">
        <v>209</v>
      </c>
      <c r="D12">
        <v>0.7189</v>
      </c>
      <c r="E12">
        <v>0.025998</v>
      </c>
      <c r="F12">
        <v>3.616358325219085</v>
      </c>
      <c r="G12">
        <v>99</v>
      </c>
      <c r="H12">
        <v>3.7417545</v>
      </c>
      <c r="J12">
        <v>0.007261616161616162</v>
      </c>
      <c r="K12">
        <v>3.836951873699644</v>
      </c>
      <c r="N12">
        <v>55.68087053571428</v>
      </c>
    </row>
    <row r="13" spans="1:14" ht="12.75">
      <c r="A13">
        <v>2000</v>
      </c>
      <c r="B13" t="s">
        <v>17</v>
      </c>
      <c r="C13">
        <v>212</v>
      </c>
      <c r="D13">
        <v>0.75974</v>
      </c>
      <c r="E13">
        <v>0.0434</v>
      </c>
      <c r="F13">
        <v>5.712480585463449</v>
      </c>
      <c r="G13">
        <v>99</v>
      </c>
      <c r="H13">
        <v>4.1617045</v>
      </c>
      <c r="J13">
        <v>0.007674141414141414</v>
      </c>
      <c r="K13">
        <v>4.297351726303433</v>
      </c>
      <c r="N13">
        <v>61.930126488095226</v>
      </c>
    </row>
    <row r="14" spans="1:11" ht="12.75">
      <c r="A14">
        <v>2000</v>
      </c>
      <c r="B14" t="s">
        <v>17</v>
      </c>
      <c r="C14">
        <v>303</v>
      </c>
      <c r="D14">
        <v>0.53022</v>
      </c>
      <c r="E14">
        <v>0.03893</v>
      </c>
      <c r="F14">
        <v>7.342235298555316</v>
      </c>
      <c r="G14">
        <v>99</v>
      </c>
      <c r="H14" t="s">
        <v>45</v>
      </c>
      <c r="J14">
        <v>0.005355757575757576</v>
      </c>
      <c r="K14">
        <v>2.2730872168894143</v>
      </c>
    </row>
    <row r="15" spans="1:14" ht="12.75">
      <c r="A15">
        <v>2000</v>
      </c>
      <c r="B15" t="s">
        <v>17</v>
      </c>
      <c r="C15">
        <v>306</v>
      </c>
      <c r="D15">
        <v>0.72354</v>
      </c>
      <c r="E15">
        <v>0.05854</v>
      </c>
      <c r="F15">
        <v>8.090775907344446</v>
      </c>
      <c r="G15">
        <v>99</v>
      </c>
      <c r="H15">
        <v>2.6078895</v>
      </c>
      <c r="J15">
        <v>0.007308484848484848</v>
      </c>
      <c r="K15">
        <v>3.8866713482568582</v>
      </c>
      <c r="N15">
        <v>38.80787946428572</v>
      </c>
    </row>
    <row r="16" spans="1:11" ht="12.75">
      <c r="A16">
        <v>2000</v>
      </c>
      <c r="B16" t="s">
        <v>17</v>
      </c>
      <c r="C16">
        <v>309</v>
      </c>
      <c r="D16">
        <v>0.35855</v>
      </c>
      <c r="E16">
        <v>0.0744</v>
      </c>
      <c r="F16">
        <v>20.750244038488354</v>
      </c>
      <c r="G16">
        <v>99</v>
      </c>
      <c r="H16" t="s">
        <v>45</v>
      </c>
      <c r="J16">
        <v>0.0036217171717171717</v>
      </c>
      <c r="K16">
        <v>1.411704749055996</v>
      </c>
    </row>
    <row r="17" spans="1:14" ht="12.75">
      <c r="A17">
        <v>2000</v>
      </c>
      <c r="B17" t="s">
        <v>17</v>
      </c>
      <c r="C17">
        <v>312</v>
      </c>
      <c r="D17">
        <v>0.53769</v>
      </c>
      <c r="E17">
        <v>0.12124</v>
      </c>
      <c r="F17">
        <v>22.548308504900593</v>
      </c>
      <c r="G17">
        <v>99</v>
      </c>
      <c r="H17">
        <v>2.083179</v>
      </c>
      <c r="J17">
        <v>0.0054312121212121214</v>
      </c>
      <c r="K17">
        <v>2.320693999352639</v>
      </c>
      <c r="N17">
        <v>30.9996875</v>
      </c>
    </row>
    <row r="18" spans="1:14" ht="12.75">
      <c r="A18">
        <v>2000</v>
      </c>
      <c r="B18" t="s">
        <v>18</v>
      </c>
      <c r="C18">
        <v>101</v>
      </c>
      <c r="D18">
        <v>0.48289</v>
      </c>
      <c r="E18">
        <v>0.0309</v>
      </c>
      <c r="F18">
        <v>6.398972850959845</v>
      </c>
      <c r="G18">
        <v>114</v>
      </c>
      <c r="H18">
        <v>1.367448</v>
      </c>
      <c r="J18">
        <v>0.004235877192982456</v>
      </c>
      <c r="K18">
        <v>1.6711429170487533</v>
      </c>
      <c r="N18">
        <v>20.348928571428573</v>
      </c>
    </row>
    <row r="19" spans="1:14" ht="12.75">
      <c r="A19">
        <v>2000</v>
      </c>
      <c r="B19" t="s">
        <v>18</v>
      </c>
      <c r="C19">
        <v>102</v>
      </c>
      <c r="D19">
        <v>0.86526</v>
      </c>
      <c r="E19">
        <v>0.00867</v>
      </c>
      <c r="F19">
        <v>1.0020109562443658</v>
      </c>
      <c r="G19">
        <v>114</v>
      </c>
      <c r="H19">
        <v>2.1651260000000003</v>
      </c>
      <c r="J19">
        <v>0.00759</v>
      </c>
      <c r="K19">
        <v>4.199163374504474</v>
      </c>
      <c r="N19">
        <v>32.2191369047619</v>
      </c>
    </row>
    <row r="20" spans="1:14" ht="12.75">
      <c r="A20">
        <v>2000</v>
      </c>
      <c r="B20" t="s">
        <v>18</v>
      </c>
      <c r="C20">
        <v>103</v>
      </c>
      <c r="D20">
        <v>0.73197</v>
      </c>
      <c r="E20">
        <v>0.12476</v>
      </c>
      <c r="F20">
        <v>17.044414388567837</v>
      </c>
      <c r="G20">
        <v>114</v>
      </c>
      <c r="H20">
        <v>2.620942</v>
      </c>
      <c r="J20">
        <v>0.0064207894736842104</v>
      </c>
      <c r="K20">
        <v>3.0456159932045375</v>
      </c>
      <c r="N20">
        <v>39.002113095238094</v>
      </c>
    </row>
    <row r="21" spans="1:11" ht="12.75">
      <c r="A21">
        <v>2000</v>
      </c>
      <c r="B21" t="s">
        <v>18</v>
      </c>
      <c r="C21">
        <v>104</v>
      </c>
      <c r="D21">
        <v>0.88136</v>
      </c>
      <c r="E21">
        <v>0.00699</v>
      </c>
      <c r="F21">
        <v>0.7930924934192611</v>
      </c>
      <c r="G21">
        <v>114</v>
      </c>
      <c r="H21" t="s">
        <v>45</v>
      </c>
      <c r="J21">
        <v>0.007731228070175439</v>
      </c>
      <c r="K21">
        <v>4.365272692189473</v>
      </c>
    </row>
    <row r="22" spans="1:14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>
        <v>3.1670696397122473</v>
      </c>
      <c r="G22">
        <v>114</v>
      </c>
      <c r="H22">
        <v>0.911632</v>
      </c>
      <c r="J22">
        <v>0.0029386842105263156</v>
      </c>
      <c r="K22">
        <v>1.170193197834498</v>
      </c>
      <c r="N22">
        <v>13.565952380952378</v>
      </c>
    </row>
    <row r="23" spans="1:14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>
        <v>4.608481136489302</v>
      </c>
      <c r="G23">
        <v>114</v>
      </c>
      <c r="H23">
        <v>1.2534939999999999</v>
      </c>
      <c r="J23">
        <v>0.0041247368421052635</v>
      </c>
      <c r="K23">
        <v>1.6208934659883076</v>
      </c>
      <c r="N23">
        <v>18.653184523809518</v>
      </c>
    </row>
    <row r="24" spans="1:14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>
        <v>7.572082253707483</v>
      </c>
      <c r="G24">
        <v>114</v>
      </c>
      <c r="H24">
        <v>1.823264</v>
      </c>
      <c r="J24">
        <v>0.006364561403508772</v>
      </c>
      <c r="K24">
        <v>2.9989353023036647</v>
      </c>
      <c r="N24">
        <v>27.131904761904757</v>
      </c>
    </row>
    <row r="25" spans="1:14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>
        <v>2.1120260826830646</v>
      </c>
      <c r="G25">
        <v>114</v>
      </c>
      <c r="H25">
        <v>2.0511720000000007</v>
      </c>
      <c r="J25">
        <v>0.0073181578947368415</v>
      </c>
      <c r="K25">
        <v>3.8970126895417203</v>
      </c>
      <c r="N25">
        <v>30.523392857142863</v>
      </c>
    </row>
    <row r="26" spans="1:14" ht="12.75">
      <c r="A26">
        <v>2000</v>
      </c>
      <c r="B26" t="s">
        <v>18</v>
      </c>
      <c r="C26">
        <v>204</v>
      </c>
      <c r="D26">
        <v>0.87482</v>
      </c>
      <c r="E26">
        <v>0.00515</v>
      </c>
      <c r="F26">
        <v>0.5886925310349557</v>
      </c>
      <c r="G26">
        <v>114</v>
      </c>
      <c r="H26">
        <v>3.532574</v>
      </c>
      <c r="J26">
        <v>0.0076738596491228075</v>
      </c>
      <c r="K26">
        <v>4.297019120496593</v>
      </c>
      <c r="N26">
        <v>52.56806547619047</v>
      </c>
    </row>
    <row r="27" spans="1:14" ht="12.75">
      <c r="A27">
        <v>2000</v>
      </c>
      <c r="B27" t="s">
        <v>18</v>
      </c>
      <c r="C27">
        <v>210</v>
      </c>
      <c r="D27">
        <v>0.29757</v>
      </c>
      <c r="E27">
        <v>0.01887</v>
      </c>
      <c r="F27">
        <v>6.341365056961387</v>
      </c>
      <c r="G27">
        <v>114</v>
      </c>
      <c r="H27">
        <v>1.13954</v>
      </c>
      <c r="J27">
        <v>0.002610263157894737</v>
      </c>
      <c r="K27">
        <v>1.0692437237874892</v>
      </c>
      <c r="N27">
        <v>16.957440476190474</v>
      </c>
    </row>
    <row r="28" spans="1:14" ht="12.75">
      <c r="A28">
        <v>2000</v>
      </c>
      <c r="B28" t="s">
        <v>18</v>
      </c>
      <c r="C28">
        <v>301</v>
      </c>
      <c r="D28">
        <v>0.4651</v>
      </c>
      <c r="E28">
        <v>0.02905</v>
      </c>
      <c r="F28">
        <v>6.245968608901311</v>
      </c>
      <c r="G28">
        <v>114</v>
      </c>
      <c r="H28">
        <v>1.2534939999999999</v>
      </c>
      <c r="J28">
        <v>0.004079824561403509</v>
      </c>
      <c r="K28">
        <v>1.6010187028366945</v>
      </c>
      <c r="N28">
        <v>18.653184523809518</v>
      </c>
    </row>
    <row r="29" spans="1:14" ht="12.75">
      <c r="A29">
        <v>2000</v>
      </c>
      <c r="B29" t="s">
        <v>18</v>
      </c>
      <c r="C29">
        <v>302</v>
      </c>
      <c r="D29">
        <v>0.69503</v>
      </c>
      <c r="E29">
        <v>0.02495</v>
      </c>
      <c r="F29">
        <v>3.5897731033192812</v>
      </c>
      <c r="G29">
        <v>114</v>
      </c>
      <c r="H29">
        <v>1.481402</v>
      </c>
      <c r="J29">
        <v>0.006096754385964912</v>
      </c>
      <c r="K29">
        <v>2.786233653139046</v>
      </c>
      <c r="N29">
        <v>22.044672619047617</v>
      </c>
    </row>
    <row r="30" spans="1:14" ht="12.75">
      <c r="A30">
        <v>2000</v>
      </c>
      <c r="B30" t="s">
        <v>18</v>
      </c>
      <c r="C30">
        <v>303</v>
      </c>
      <c r="D30">
        <v>0.84459</v>
      </c>
      <c r="E30">
        <v>0.02059</v>
      </c>
      <c r="F30">
        <v>2.437869262008786</v>
      </c>
      <c r="G30">
        <v>114</v>
      </c>
      <c r="H30">
        <v>2.734896</v>
      </c>
      <c r="J30">
        <v>0.007408684210526316</v>
      </c>
      <c r="K30">
        <v>3.9951369601914437</v>
      </c>
      <c r="N30">
        <v>40.697857142857146</v>
      </c>
    </row>
    <row r="31" spans="1:14" ht="12.75">
      <c r="A31">
        <v>2000</v>
      </c>
      <c r="B31" t="s">
        <v>18</v>
      </c>
      <c r="C31">
        <v>304</v>
      </c>
      <c r="D31">
        <v>0.87963</v>
      </c>
      <c r="E31">
        <v>0.00337</v>
      </c>
      <c r="F31">
        <v>0.3831156281618408</v>
      </c>
      <c r="G31">
        <v>114</v>
      </c>
      <c r="H31">
        <v>3.532574</v>
      </c>
      <c r="J31">
        <v>0.007716052631578947</v>
      </c>
      <c r="K31">
        <v>4.347113087756944</v>
      </c>
      <c r="N31">
        <v>52.56806547619047</v>
      </c>
    </row>
    <row r="32" spans="1:14" ht="12.75">
      <c r="A32">
        <v>2000</v>
      </c>
      <c r="B32" t="s">
        <v>18</v>
      </c>
      <c r="C32">
        <v>310</v>
      </c>
      <c r="D32">
        <v>0.37684</v>
      </c>
      <c r="E32">
        <v>0.02352</v>
      </c>
      <c r="F32">
        <v>6.241375650143296</v>
      </c>
      <c r="G32">
        <v>114</v>
      </c>
      <c r="H32">
        <v>1.0255860000000003</v>
      </c>
      <c r="J32">
        <v>0.0033056140350877193</v>
      </c>
      <c r="K32">
        <v>1.2942928501419688</v>
      </c>
      <c r="N32">
        <v>15.261696428571431</v>
      </c>
    </row>
    <row r="33" spans="1:14" ht="12.75">
      <c r="A33">
        <v>2000</v>
      </c>
      <c r="B33" t="s">
        <v>18</v>
      </c>
      <c r="C33">
        <v>401</v>
      </c>
      <c r="D33">
        <v>0.36874</v>
      </c>
      <c r="E33">
        <v>0.02754</v>
      </c>
      <c r="F33">
        <v>7.46867711666757</v>
      </c>
      <c r="G33">
        <v>114</v>
      </c>
      <c r="H33">
        <v>1.2534939999999999</v>
      </c>
      <c r="J33">
        <v>0.003234561403508772</v>
      </c>
      <c r="K33">
        <v>1.2692755776747389</v>
      </c>
      <c r="N33">
        <v>18.653184523809518</v>
      </c>
    </row>
    <row r="34" spans="1:14" ht="12.75">
      <c r="A34">
        <v>2000</v>
      </c>
      <c r="B34" t="s">
        <v>18</v>
      </c>
      <c r="C34">
        <v>402</v>
      </c>
      <c r="D34">
        <v>0.77929</v>
      </c>
      <c r="E34">
        <v>0.03167</v>
      </c>
      <c r="F34">
        <v>4.063955651939585</v>
      </c>
      <c r="G34">
        <v>114</v>
      </c>
      <c r="H34">
        <v>1.937218</v>
      </c>
      <c r="J34">
        <v>0.006835877192982456</v>
      </c>
      <c r="K34">
        <v>3.4134645541835673</v>
      </c>
      <c r="N34">
        <v>28.827648809523808</v>
      </c>
    </row>
    <row r="35" spans="1:14" ht="12.75">
      <c r="A35">
        <v>2000</v>
      </c>
      <c r="B35" t="s">
        <v>18</v>
      </c>
      <c r="C35">
        <v>403</v>
      </c>
      <c r="D35">
        <v>0.8112</v>
      </c>
      <c r="E35">
        <v>0.07471</v>
      </c>
      <c r="F35">
        <v>9.20981262327416</v>
      </c>
      <c r="G35">
        <v>114</v>
      </c>
      <c r="H35">
        <v>2.393034</v>
      </c>
      <c r="J35">
        <v>0.007115789473684211</v>
      </c>
      <c r="K35">
        <v>3.6862868485813363</v>
      </c>
      <c r="N35">
        <v>35.610625</v>
      </c>
    </row>
    <row r="36" spans="1:14" ht="12.75">
      <c r="A36">
        <v>2000</v>
      </c>
      <c r="B36" t="s">
        <v>18</v>
      </c>
      <c r="C36">
        <v>404</v>
      </c>
      <c r="D36">
        <v>0.80996</v>
      </c>
      <c r="E36">
        <v>0.04043</v>
      </c>
      <c r="F36">
        <v>4.9916045236801825</v>
      </c>
      <c r="G36">
        <v>114</v>
      </c>
      <c r="H36">
        <v>3.770243</v>
      </c>
      <c r="J36">
        <v>0.007104912280701755</v>
      </c>
      <c r="K36">
        <v>3.675288791907389</v>
      </c>
      <c r="N36">
        <v>56.10480654761904</v>
      </c>
    </row>
    <row r="37" spans="1:11" ht="12.75">
      <c r="A37">
        <v>2000</v>
      </c>
      <c r="B37" t="s">
        <v>18</v>
      </c>
      <c r="C37">
        <v>410</v>
      </c>
      <c r="D37">
        <v>0.16313</v>
      </c>
      <c r="E37">
        <v>0.07463</v>
      </c>
      <c r="F37">
        <v>45.74878930913995</v>
      </c>
      <c r="G37">
        <v>114</v>
      </c>
      <c r="H37" t="s">
        <v>45</v>
      </c>
      <c r="J37">
        <v>0.0014309649122807018</v>
      </c>
      <c r="K37">
        <v>0.7733669534113997</v>
      </c>
    </row>
    <row r="38" spans="1:14" ht="12.75">
      <c r="A38">
        <v>2000</v>
      </c>
      <c r="B38" t="s">
        <v>19</v>
      </c>
      <c r="C38">
        <v>102</v>
      </c>
      <c r="D38">
        <v>0.11386</v>
      </c>
      <c r="E38">
        <v>0.04955</v>
      </c>
      <c r="F38">
        <v>43.51835587563674</v>
      </c>
      <c r="G38">
        <v>114</v>
      </c>
      <c r="H38">
        <v>0.5623925000000001</v>
      </c>
      <c r="J38">
        <v>0.0009987719298245614</v>
      </c>
      <c r="K38">
        <v>0.6867911458191979</v>
      </c>
      <c r="N38">
        <v>8.368936011904761</v>
      </c>
    </row>
    <row r="39" spans="1:14" ht="12.75">
      <c r="A39">
        <v>2000</v>
      </c>
      <c r="B39" t="s">
        <v>19</v>
      </c>
      <c r="C39">
        <v>108</v>
      </c>
      <c r="D39">
        <v>0.4245</v>
      </c>
      <c r="E39">
        <v>0.0423</v>
      </c>
      <c r="F39">
        <v>9.964664310954063</v>
      </c>
      <c r="G39">
        <v>114</v>
      </c>
      <c r="H39">
        <v>2.1370915</v>
      </c>
      <c r="J39">
        <v>0.0037236842105263157</v>
      </c>
      <c r="K39">
        <v>1.4518060912770148</v>
      </c>
      <c r="N39">
        <v>31.80195684523809</v>
      </c>
    </row>
    <row r="40" spans="1:14" ht="12.75">
      <c r="A40">
        <v>2000</v>
      </c>
      <c r="B40" t="s">
        <v>19</v>
      </c>
      <c r="C40">
        <v>109</v>
      </c>
      <c r="D40">
        <v>0.69566</v>
      </c>
      <c r="E40">
        <v>0.04174</v>
      </c>
      <c r="F40">
        <v>6.000057499353133</v>
      </c>
      <c r="G40">
        <v>114</v>
      </c>
      <c r="H40">
        <v>3.8551409999999997</v>
      </c>
      <c r="J40">
        <v>0.006102280701754385</v>
      </c>
      <c r="K40">
        <v>2.7904665879420074</v>
      </c>
      <c r="N40">
        <v>57.368169642857126</v>
      </c>
    </row>
    <row r="41" spans="1:14" ht="12.75">
      <c r="A41">
        <v>2000</v>
      </c>
      <c r="B41" t="s">
        <v>19</v>
      </c>
      <c r="C41">
        <v>110</v>
      </c>
      <c r="D41">
        <v>0.82448</v>
      </c>
      <c r="E41">
        <v>0.02824</v>
      </c>
      <c r="F41">
        <v>3.425189210168834</v>
      </c>
      <c r="G41">
        <v>114</v>
      </c>
      <c r="H41">
        <v>3.200246</v>
      </c>
      <c r="J41">
        <v>0.007232280701754386</v>
      </c>
      <c r="K41">
        <v>3.806156234933597</v>
      </c>
      <c r="N41">
        <v>47.62270833333333</v>
      </c>
    </row>
    <row r="42" spans="1:14" ht="12.75">
      <c r="A42">
        <v>2000</v>
      </c>
      <c r="B42" t="s">
        <v>19</v>
      </c>
      <c r="C42">
        <v>111</v>
      </c>
      <c r="D42">
        <v>0.80651</v>
      </c>
      <c r="E42">
        <v>0.03103</v>
      </c>
      <c r="F42">
        <v>3.847441445239365</v>
      </c>
      <c r="G42">
        <v>114</v>
      </c>
      <c r="H42">
        <v>3.5149814999999998</v>
      </c>
      <c r="J42">
        <v>0.007074649122807017</v>
      </c>
      <c r="K42">
        <v>3.6448617021199587</v>
      </c>
      <c r="N42">
        <v>52.306272321428565</v>
      </c>
    </row>
    <row r="43" spans="1:11" ht="12.75">
      <c r="A43">
        <v>2000</v>
      </c>
      <c r="B43" t="s">
        <v>19</v>
      </c>
      <c r="C43">
        <v>114</v>
      </c>
      <c r="D43" t="s">
        <v>45</v>
      </c>
      <c r="E43" t="s">
        <v>45</v>
      </c>
      <c r="F43" t="s">
        <v>45</v>
      </c>
      <c r="G43">
        <v>114</v>
      </c>
      <c r="H43" t="s">
        <v>45</v>
      </c>
      <c r="K43">
        <v>0.522</v>
      </c>
    </row>
    <row r="44" spans="1:14" ht="12.75">
      <c r="A44">
        <v>2000</v>
      </c>
      <c r="B44" t="s">
        <v>19</v>
      </c>
      <c r="C44">
        <v>202</v>
      </c>
      <c r="D44">
        <v>0.18402</v>
      </c>
      <c r="E44">
        <v>0.01642</v>
      </c>
      <c r="F44">
        <v>8.922943158352354</v>
      </c>
      <c r="G44">
        <v>114</v>
      </c>
      <c r="H44">
        <v>1.2372635</v>
      </c>
      <c r="J44">
        <v>0.0016142105263157894</v>
      </c>
      <c r="K44">
        <v>0.8132928220808021</v>
      </c>
      <c r="N44">
        <v>18.411659226190473</v>
      </c>
    </row>
    <row r="45" spans="1:14" ht="12.75">
      <c r="A45">
        <v>2000</v>
      </c>
      <c r="B45" t="s">
        <v>19</v>
      </c>
      <c r="C45">
        <v>208</v>
      </c>
      <c r="D45">
        <v>0.52318</v>
      </c>
      <c r="E45">
        <v>0.0748</v>
      </c>
      <c r="F45">
        <v>14.297182614014298</v>
      </c>
      <c r="G45">
        <v>114</v>
      </c>
      <c r="H45">
        <v>2.1370915</v>
      </c>
      <c r="J45">
        <v>0.004589298245614035</v>
      </c>
      <c r="K45">
        <v>1.841522245579022</v>
      </c>
      <c r="N45">
        <v>31.80195684523809</v>
      </c>
    </row>
    <row r="46" spans="1:14" ht="12.75">
      <c r="A46">
        <v>2000</v>
      </c>
      <c r="B46" t="s">
        <v>19</v>
      </c>
      <c r="C46">
        <v>209</v>
      </c>
      <c r="D46">
        <v>0.52836</v>
      </c>
      <c r="E46">
        <v>0.08606</v>
      </c>
      <c r="F46">
        <v>16.28813687637217</v>
      </c>
      <c r="G46">
        <v>114</v>
      </c>
      <c r="H46">
        <v>3.0246615000000006</v>
      </c>
      <c r="J46">
        <v>0.0046347368421052635</v>
      </c>
      <c r="K46">
        <v>1.8646521471515298</v>
      </c>
      <c r="N46">
        <v>45.00984375</v>
      </c>
    </row>
    <row r="47" spans="1:14" ht="12.75">
      <c r="A47">
        <v>2000</v>
      </c>
      <c r="B47" t="s">
        <v>19</v>
      </c>
      <c r="C47">
        <v>210</v>
      </c>
      <c r="D47">
        <v>0.76359</v>
      </c>
      <c r="E47">
        <v>0.04511</v>
      </c>
      <c r="F47">
        <v>5.907620581725795</v>
      </c>
      <c r="G47">
        <v>114</v>
      </c>
      <c r="H47">
        <v>3.1493979999999993</v>
      </c>
      <c r="J47">
        <v>0.006698157894736842</v>
      </c>
      <c r="K47">
        <v>3.2867402974958986</v>
      </c>
      <c r="N47">
        <v>46.86604166666665</v>
      </c>
    </row>
    <row r="48" spans="1:14" ht="12.75">
      <c r="A48">
        <v>2000</v>
      </c>
      <c r="B48" t="s">
        <v>19</v>
      </c>
      <c r="C48">
        <v>211</v>
      </c>
      <c r="D48">
        <v>0.76558</v>
      </c>
      <c r="E48">
        <v>0.02372</v>
      </c>
      <c r="F48">
        <v>3.098304553410486</v>
      </c>
      <c r="G48">
        <v>114</v>
      </c>
      <c r="H48">
        <v>4.6767674999999995</v>
      </c>
      <c r="J48">
        <v>0.00671561403508772</v>
      </c>
      <c r="K48">
        <v>3.302538728396086</v>
      </c>
      <c r="N48">
        <v>69.5947544642857</v>
      </c>
    </row>
    <row r="49" spans="1:11" ht="12.75">
      <c r="A49">
        <v>2000</v>
      </c>
      <c r="B49" t="s">
        <v>19</v>
      </c>
      <c r="C49">
        <v>314</v>
      </c>
      <c r="D49" t="s">
        <v>45</v>
      </c>
      <c r="E49" t="s">
        <v>45</v>
      </c>
      <c r="F49" t="s">
        <v>45</v>
      </c>
      <c r="G49">
        <v>114</v>
      </c>
      <c r="H49" t="s">
        <v>45</v>
      </c>
      <c r="K49">
        <v>0.522</v>
      </c>
    </row>
    <row r="50" spans="1:14" ht="12.75">
      <c r="A50">
        <v>2000</v>
      </c>
      <c r="B50" t="s">
        <v>19</v>
      </c>
      <c r="C50">
        <v>302</v>
      </c>
      <c r="D50">
        <v>0.20331</v>
      </c>
      <c r="E50">
        <v>0.05314</v>
      </c>
      <c r="F50">
        <v>26.137425606217107</v>
      </c>
      <c r="G50">
        <v>114</v>
      </c>
      <c r="H50">
        <v>1.1247850000000001</v>
      </c>
      <c r="J50">
        <v>0.0017834210526315789</v>
      </c>
      <c r="K50">
        <v>0.8519887743019113</v>
      </c>
      <c r="N50">
        <v>16.737872023809523</v>
      </c>
    </row>
    <row r="51" spans="1:14" ht="12.75">
      <c r="A51">
        <v>2000</v>
      </c>
      <c r="B51" t="s">
        <v>19</v>
      </c>
      <c r="C51">
        <v>308</v>
      </c>
      <c r="D51">
        <v>0.30126</v>
      </c>
      <c r="E51">
        <v>0.10028</v>
      </c>
      <c r="F51">
        <v>33.28686184690965</v>
      </c>
      <c r="G51">
        <v>114</v>
      </c>
      <c r="H51">
        <v>1.6871775000000002</v>
      </c>
      <c r="J51">
        <v>0.0026426315789473682</v>
      </c>
      <c r="K51">
        <v>1.0787934100127217</v>
      </c>
      <c r="N51">
        <v>25.106808035714284</v>
      </c>
    </row>
    <row r="52" spans="1:14" ht="12.75">
      <c r="A52">
        <v>2000</v>
      </c>
      <c r="B52" t="s">
        <v>19</v>
      </c>
      <c r="C52">
        <v>309</v>
      </c>
      <c r="D52">
        <v>0.72665</v>
      </c>
      <c r="E52">
        <v>0.03088</v>
      </c>
      <c r="F52">
        <v>4.2496387531824125</v>
      </c>
      <c r="G52">
        <v>114</v>
      </c>
      <c r="H52">
        <v>3.265168</v>
      </c>
      <c r="J52">
        <v>0.006374122807017544</v>
      </c>
      <c r="K52">
        <v>3.006822411769593</v>
      </c>
      <c r="N52">
        <v>48.58880952380952</v>
      </c>
    </row>
    <row r="53" spans="1:14" ht="12.75">
      <c r="A53">
        <v>2000</v>
      </c>
      <c r="B53" t="s">
        <v>19</v>
      </c>
      <c r="C53">
        <v>310</v>
      </c>
      <c r="D53">
        <v>0.77087</v>
      </c>
      <c r="E53">
        <v>0.02894</v>
      </c>
      <c r="F53">
        <v>3.754199800225719</v>
      </c>
      <c r="G53">
        <v>114</v>
      </c>
      <c r="H53">
        <v>4.4132204999999995</v>
      </c>
      <c r="J53">
        <v>0.0067620175438596495</v>
      </c>
      <c r="K53">
        <v>3.344905788125831</v>
      </c>
      <c r="N53">
        <v>65.67292410714285</v>
      </c>
    </row>
    <row r="54" spans="1:14" ht="12.75">
      <c r="A54">
        <v>2000</v>
      </c>
      <c r="B54" t="s">
        <v>19</v>
      </c>
      <c r="C54">
        <v>311</v>
      </c>
      <c r="D54">
        <v>0.33691</v>
      </c>
      <c r="E54">
        <v>0.22741</v>
      </c>
      <c r="F54" t="s">
        <v>45</v>
      </c>
      <c r="G54">
        <v>114</v>
      </c>
      <c r="H54">
        <v>1.3497419999999998</v>
      </c>
      <c r="J54">
        <v>0.002955350877192982</v>
      </c>
      <c r="K54">
        <v>1.1755630153861423</v>
      </c>
      <c r="N54">
        <v>20.085446428571423</v>
      </c>
    </row>
    <row r="55" spans="1:11" ht="12.75">
      <c r="A55">
        <v>2000</v>
      </c>
      <c r="B55" t="s">
        <v>19</v>
      </c>
      <c r="C55">
        <v>314</v>
      </c>
      <c r="D55" t="s">
        <v>45</v>
      </c>
      <c r="E55" t="s">
        <v>45</v>
      </c>
      <c r="F55" t="s">
        <v>45</v>
      </c>
      <c r="G55">
        <v>114</v>
      </c>
      <c r="H55" t="s">
        <v>45</v>
      </c>
      <c r="K55">
        <v>0.522</v>
      </c>
    </row>
    <row r="56" spans="1:14" ht="12.75">
      <c r="A56">
        <v>2000</v>
      </c>
      <c r="B56" t="s">
        <v>20</v>
      </c>
      <c r="C56">
        <v>101</v>
      </c>
      <c r="D56">
        <v>0.58676</v>
      </c>
      <c r="E56">
        <v>0.03599</v>
      </c>
      <c r="F56">
        <v>6.1336832776603725</v>
      </c>
      <c r="G56">
        <v>127</v>
      </c>
      <c r="H56">
        <v>2.024613</v>
      </c>
      <c r="J56">
        <v>0.00462015748031496</v>
      </c>
      <c r="K56">
        <v>1.8571992414814014</v>
      </c>
      <c r="N56">
        <v>30.12816964285714</v>
      </c>
    </row>
    <row r="57" spans="1:14" ht="12.75">
      <c r="A57">
        <v>2000</v>
      </c>
      <c r="B57" t="s">
        <v>20</v>
      </c>
      <c r="C57">
        <v>102</v>
      </c>
      <c r="D57">
        <v>0.76041</v>
      </c>
      <c r="E57">
        <v>0.02326</v>
      </c>
      <c r="F57">
        <v>3.0588761326126694</v>
      </c>
      <c r="G57">
        <v>127</v>
      </c>
      <c r="H57">
        <v>2.9265974999999997</v>
      </c>
      <c r="J57">
        <v>0.00598748031496063</v>
      </c>
      <c r="K57">
        <v>2.7038404504268225</v>
      </c>
      <c r="N57">
        <v>43.55055803571428</v>
      </c>
    </row>
    <row r="58" spans="1:14" ht="12.75">
      <c r="A58">
        <v>2000</v>
      </c>
      <c r="B58" t="s">
        <v>20</v>
      </c>
      <c r="C58">
        <v>108</v>
      </c>
      <c r="D58">
        <v>0.84567</v>
      </c>
      <c r="E58">
        <v>0.01691</v>
      </c>
      <c r="F58">
        <v>1.9995979519197797</v>
      </c>
      <c r="G58">
        <v>127</v>
      </c>
      <c r="H58">
        <v>3.348704</v>
      </c>
      <c r="J58">
        <v>0.006658818897637795</v>
      </c>
      <c r="K58">
        <v>3.25141361449743</v>
      </c>
      <c r="N58">
        <v>49.83190476190476</v>
      </c>
    </row>
    <row r="59" spans="1:14" ht="12.75">
      <c r="A59">
        <v>2000</v>
      </c>
      <c r="B59" t="s">
        <v>20</v>
      </c>
      <c r="C59">
        <v>109</v>
      </c>
      <c r="D59">
        <v>0.7491</v>
      </c>
      <c r="E59">
        <v>0.0231</v>
      </c>
      <c r="F59">
        <v>3.0837004405286343</v>
      </c>
      <c r="G59">
        <v>127</v>
      </c>
      <c r="H59">
        <v>4.081914</v>
      </c>
      <c r="J59">
        <v>0.005898425196850393</v>
      </c>
      <c r="K59">
        <v>2.638497721951005</v>
      </c>
      <c r="N59">
        <v>60.74276785714286</v>
      </c>
    </row>
    <row r="60" spans="1:14" ht="12.75">
      <c r="A60">
        <v>2000</v>
      </c>
      <c r="B60" t="s">
        <v>20</v>
      </c>
      <c r="C60">
        <v>110</v>
      </c>
      <c r="D60">
        <v>0.79824</v>
      </c>
      <c r="E60">
        <v>0.01861</v>
      </c>
      <c r="F60">
        <v>2.3313790338745246</v>
      </c>
      <c r="G60">
        <v>127</v>
      </c>
      <c r="H60">
        <v>3.7738750000000003</v>
      </c>
      <c r="J60">
        <v>0.006285354330708661</v>
      </c>
      <c r="K60">
        <v>2.9343886746057612</v>
      </c>
      <c r="N60">
        <v>56.158854166666664</v>
      </c>
    </row>
    <row r="61" spans="1:14" ht="12.75">
      <c r="A61">
        <v>2000</v>
      </c>
      <c r="B61" t="s">
        <v>20</v>
      </c>
      <c r="C61">
        <v>111</v>
      </c>
      <c r="D61">
        <v>0.81633</v>
      </c>
      <c r="E61">
        <v>0.01218</v>
      </c>
      <c r="F61">
        <v>1.4920436588144501</v>
      </c>
      <c r="G61">
        <v>127</v>
      </c>
      <c r="H61">
        <v>3.355968</v>
      </c>
      <c r="J61">
        <v>0.006427795275590551</v>
      </c>
      <c r="K61">
        <v>3.051482905858615</v>
      </c>
      <c r="N61">
        <v>49.94</v>
      </c>
    </row>
    <row r="62" spans="1:14" ht="12.75">
      <c r="A62">
        <v>2000</v>
      </c>
      <c r="B62" t="s">
        <v>20</v>
      </c>
      <c r="C62">
        <v>112</v>
      </c>
      <c r="D62">
        <v>0.83859</v>
      </c>
      <c r="E62">
        <v>0.01223</v>
      </c>
      <c r="F62">
        <v>1.4584004102123804</v>
      </c>
      <c r="G62">
        <v>127</v>
      </c>
      <c r="H62">
        <v>2.2580825</v>
      </c>
      <c r="J62">
        <v>0.006603070866141732</v>
      </c>
      <c r="K62">
        <v>3.202000836538979</v>
      </c>
      <c r="N62">
        <v>33.6024181547619</v>
      </c>
    </row>
    <row r="63" spans="1:14" ht="12.75">
      <c r="A63">
        <v>2000</v>
      </c>
      <c r="B63" t="s">
        <v>20</v>
      </c>
      <c r="C63">
        <v>201</v>
      </c>
      <c r="D63">
        <v>0.69827</v>
      </c>
      <c r="E63">
        <v>0.04198</v>
      </c>
      <c r="F63">
        <v>6.0120010884042</v>
      </c>
      <c r="G63">
        <v>127</v>
      </c>
      <c r="H63">
        <v>2.25638</v>
      </c>
      <c r="J63">
        <v>0.005498188976377953</v>
      </c>
      <c r="K63">
        <v>2.363786590473706</v>
      </c>
      <c r="N63">
        <v>33.577083333333334</v>
      </c>
    </row>
    <row r="64" spans="1:14" ht="12.75">
      <c r="A64">
        <v>2000</v>
      </c>
      <c r="B64" t="s">
        <v>20</v>
      </c>
      <c r="C64">
        <v>202</v>
      </c>
      <c r="D64">
        <v>0.73295</v>
      </c>
      <c r="E64">
        <v>0.01505</v>
      </c>
      <c r="F64">
        <v>2.0533460672624324</v>
      </c>
      <c r="G64">
        <v>127</v>
      </c>
      <c r="H64">
        <v>1.996919</v>
      </c>
      <c r="J64">
        <v>0.005771259842519685</v>
      </c>
      <c r="K64">
        <v>2.5479201212756393</v>
      </c>
      <c r="N64">
        <v>29.716056547619043</v>
      </c>
    </row>
    <row r="65" spans="1:14" ht="12.75">
      <c r="A65">
        <v>2000</v>
      </c>
      <c r="B65" t="s">
        <v>20</v>
      </c>
      <c r="C65">
        <v>208</v>
      </c>
      <c r="D65">
        <v>0.87025</v>
      </c>
      <c r="E65">
        <v>0.00474</v>
      </c>
      <c r="F65">
        <v>0.5446710715311692</v>
      </c>
      <c r="G65">
        <v>127</v>
      </c>
      <c r="H65">
        <v>3.2157954999999996</v>
      </c>
      <c r="J65">
        <v>0.006852362204724409</v>
      </c>
      <c r="K65">
        <v>3.4289572511206883</v>
      </c>
      <c r="N65">
        <v>47.85409970238094</v>
      </c>
    </row>
    <row r="66" spans="1:11" ht="12.75">
      <c r="A66">
        <v>2000</v>
      </c>
      <c r="B66" t="s">
        <v>20</v>
      </c>
      <c r="C66">
        <v>209</v>
      </c>
      <c r="D66">
        <v>0.11175</v>
      </c>
      <c r="E66">
        <v>0.05562</v>
      </c>
      <c r="F66">
        <v>49.77181208053692</v>
      </c>
      <c r="G66">
        <v>127</v>
      </c>
      <c r="H66" t="s">
        <v>45</v>
      </c>
      <c r="J66">
        <v>0.0008799212598425197</v>
      </c>
      <c r="K66">
        <v>0.664730674561394</v>
      </c>
    </row>
    <row r="67" spans="1:14" ht="12.75">
      <c r="A67">
        <v>2000</v>
      </c>
      <c r="B67" t="s">
        <v>20</v>
      </c>
      <c r="C67">
        <v>210</v>
      </c>
      <c r="D67">
        <v>0.70459</v>
      </c>
      <c r="E67">
        <v>0.06038</v>
      </c>
      <c r="F67">
        <v>8.569522701145345</v>
      </c>
      <c r="G67">
        <v>127</v>
      </c>
      <c r="H67">
        <v>2.085903</v>
      </c>
      <c r="J67">
        <v>0.005547952755905512</v>
      </c>
      <c r="K67">
        <v>2.3963216862569436</v>
      </c>
      <c r="N67">
        <v>31.040223214285717</v>
      </c>
    </row>
    <row r="68" spans="1:14" ht="12.75">
      <c r="A68">
        <v>2000</v>
      </c>
      <c r="B68" t="s">
        <v>20</v>
      </c>
      <c r="C68">
        <v>211</v>
      </c>
      <c r="D68">
        <v>0.86921</v>
      </c>
      <c r="E68">
        <v>0.00883</v>
      </c>
      <c r="F68">
        <v>1.015864980844675</v>
      </c>
      <c r="G68">
        <v>127</v>
      </c>
      <c r="H68">
        <v>2.391218</v>
      </c>
      <c r="J68">
        <v>0.006844173228346457</v>
      </c>
      <c r="K68">
        <v>3.421252440565027</v>
      </c>
      <c r="N68">
        <v>35.58360119047619</v>
      </c>
    </row>
    <row r="69" spans="1:14" ht="12.75">
      <c r="A69">
        <v>2000</v>
      </c>
      <c r="B69" t="s">
        <v>20</v>
      </c>
      <c r="C69">
        <v>212</v>
      </c>
      <c r="D69">
        <v>0.87607</v>
      </c>
      <c r="E69">
        <v>0.00477</v>
      </c>
      <c r="F69">
        <v>0.5444770395059756</v>
      </c>
      <c r="G69">
        <v>127</v>
      </c>
      <c r="H69">
        <v>1.7996560000000004</v>
      </c>
      <c r="J69">
        <v>0.006898188976377953</v>
      </c>
      <c r="K69">
        <v>3.47239591359878</v>
      </c>
      <c r="N69">
        <v>26.78059523809524</v>
      </c>
    </row>
    <row r="70" spans="1:14" ht="12.75">
      <c r="A70">
        <v>2000</v>
      </c>
      <c r="B70" t="s">
        <v>20</v>
      </c>
      <c r="C70">
        <v>301</v>
      </c>
      <c r="D70">
        <v>0.76549</v>
      </c>
      <c r="E70">
        <v>0.02101</v>
      </c>
      <c r="F70">
        <v>2.744647219428079</v>
      </c>
      <c r="G70">
        <v>127</v>
      </c>
      <c r="H70">
        <v>3.057236</v>
      </c>
      <c r="J70">
        <v>0.00602748031496063</v>
      </c>
      <c r="K70">
        <v>2.7337140744180775</v>
      </c>
      <c r="N70">
        <v>45.49458333333333</v>
      </c>
    </row>
    <row r="71" spans="1:14" ht="12.75">
      <c r="A71">
        <v>2000</v>
      </c>
      <c r="B71" t="s">
        <v>20</v>
      </c>
      <c r="C71">
        <v>302</v>
      </c>
      <c r="D71">
        <v>0.73955</v>
      </c>
      <c r="E71">
        <v>0.01733</v>
      </c>
      <c r="F71">
        <v>2.3433168818876347</v>
      </c>
      <c r="G71">
        <v>127</v>
      </c>
      <c r="H71">
        <v>2.5504584999999995</v>
      </c>
      <c r="J71">
        <v>0.005823228346456693</v>
      </c>
      <c r="K71">
        <v>2.5845544560357263</v>
      </c>
      <c r="N71">
        <v>37.95325148809523</v>
      </c>
    </row>
    <row r="72" spans="1:14" ht="12.75">
      <c r="A72">
        <v>2000</v>
      </c>
      <c r="B72" t="s">
        <v>20</v>
      </c>
      <c r="C72">
        <v>308</v>
      </c>
      <c r="D72">
        <v>0.89562</v>
      </c>
      <c r="E72">
        <v>0.0083</v>
      </c>
      <c r="F72">
        <v>0.9267323195105067</v>
      </c>
      <c r="G72">
        <v>127</v>
      </c>
      <c r="H72">
        <v>2.5504584999999995</v>
      </c>
      <c r="J72">
        <v>0.007052125984251968</v>
      </c>
      <c r="K72">
        <v>3.6223801753394995</v>
      </c>
      <c r="N72">
        <v>37.95325148809523</v>
      </c>
    </row>
    <row r="73" spans="1:11" ht="12.75">
      <c r="A73">
        <v>2000</v>
      </c>
      <c r="B73" t="s">
        <v>20</v>
      </c>
      <c r="C73">
        <v>309</v>
      </c>
      <c r="D73">
        <v>0.89403</v>
      </c>
      <c r="E73">
        <v>0.00859</v>
      </c>
      <c r="F73">
        <v>0.9608178696464326</v>
      </c>
      <c r="G73">
        <v>127</v>
      </c>
      <c r="H73" t="s">
        <v>45</v>
      </c>
      <c r="J73">
        <v>0.007039606299212599</v>
      </c>
      <c r="K73">
        <v>3.609943637327378</v>
      </c>
    </row>
    <row r="74" spans="1:14" ht="12.75">
      <c r="A74">
        <v>2000</v>
      </c>
      <c r="B74" t="s">
        <v>20</v>
      </c>
      <c r="C74">
        <v>310</v>
      </c>
      <c r="D74">
        <v>0.86318</v>
      </c>
      <c r="E74">
        <v>0.01274</v>
      </c>
      <c r="F74">
        <v>1.4759378113487338</v>
      </c>
      <c r="G74">
        <v>127</v>
      </c>
      <c r="H74">
        <v>2.5765635</v>
      </c>
      <c r="J74">
        <v>0.006796692913385826</v>
      </c>
      <c r="K74">
        <v>3.376919327149248</v>
      </c>
      <c r="N74">
        <v>38.34171875</v>
      </c>
    </row>
    <row r="75" spans="1:11" ht="12.75">
      <c r="A75">
        <v>2000</v>
      </c>
      <c r="B75" t="s">
        <v>20</v>
      </c>
      <c r="C75">
        <v>311</v>
      </c>
      <c r="D75">
        <v>0.23121</v>
      </c>
      <c r="E75">
        <v>0.11233</v>
      </c>
      <c r="F75">
        <v>48.58353877427447</v>
      </c>
      <c r="G75">
        <v>127</v>
      </c>
      <c r="H75" t="s">
        <v>45</v>
      </c>
      <c r="J75">
        <v>0.0018205511811023622</v>
      </c>
      <c r="K75">
        <v>0.8607232268847531</v>
      </c>
    </row>
    <row r="76" spans="1:14" ht="12.75">
      <c r="A76">
        <v>2000</v>
      </c>
      <c r="B76" t="s">
        <v>20</v>
      </c>
      <c r="C76">
        <v>312</v>
      </c>
      <c r="D76">
        <v>0.87022</v>
      </c>
      <c r="E76">
        <v>0.03167</v>
      </c>
      <c r="F76">
        <v>3.6393095998712965</v>
      </c>
      <c r="G76">
        <v>127</v>
      </c>
      <c r="H76">
        <v>0.8699775000000001</v>
      </c>
      <c r="J76">
        <v>0.006852125984251969</v>
      </c>
      <c r="K76">
        <v>3.428734754113621</v>
      </c>
      <c r="N76">
        <v>12.94609375</v>
      </c>
    </row>
    <row r="77" spans="1:14" ht="12.75">
      <c r="A77">
        <v>2000</v>
      </c>
      <c r="B77" t="s">
        <v>20</v>
      </c>
      <c r="C77">
        <v>401</v>
      </c>
      <c r="D77">
        <v>0.80039</v>
      </c>
      <c r="E77">
        <v>0.01308</v>
      </c>
      <c r="F77">
        <v>1.6342033258786341</v>
      </c>
      <c r="G77">
        <v>127</v>
      </c>
      <c r="H77">
        <v>3.0062744999999995</v>
      </c>
      <c r="J77">
        <v>0.00630228346456693</v>
      </c>
      <c r="K77">
        <v>2.948066632303782</v>
      </c>
      <c r="N77">
        <v>44.73622767857142</v>
      </c>
    </row>
    <row r="78" spans="1:14" ht="12.75">
      <c r="A78">
        <v>2000</v>
      </c>
      <c r="B78" t="s">
        <v>20</v>
      </c>
      <c r="C78">
        <v>402</v>
      </c>
      <c r="D78">
        <v>0.67632</v>
      </c>
      <c r="E78">
        <v>0.01704</v>
      </c>
      <c r="F78">
        <v>2.5195173882185946</v>
      </c>
      <c r="G78">
        <v>127</v>
      </c>
      <c r="H78">
        <v>2.120634</v>
      </c>
      <c r="J78">
        <v>0.005325354330708662</v>
      </c>
      <c r="K78">
        <v>2.2541819680958888</v>
      </c>
      <c r="N78">
        <v>31.55705357142857</v>
      </c>
    </row>
    <row r="79" spans="1:14" ht="12.75">
      <c r="A79">
        <v>2000</v>
      </c>
      <c r="B79" t="s">
        <v>20</v>
      </c>
      <c r="C79">
        <v>408</v>
      </c>
      <c r="D79">
        <v>0.89259</v>
      </c>
      <c r="E79">
        <v>0.01084</v>
      </c>
      <c r="F79">
        <v>1.214443361453747</v>
      </c>
      <c r="G79">
        <v>127</v>
      </c>
      <c r="H79">
        <v>3.166423</v>
      </c>
      <c r="J79">
        <v>0.007028267716535433</v>
      </c>
      <c r="K79">
        <v>3.59871720721853</v>
      </c>
      <c r="N79">
        <v>47.11938988095237</v>
      </c>
    </row>
    <row r="80" spans="1:14" ht="12.75">
      <c r="A80">
        <v>2000</v>
      </c>
      <c r="B80" t="s">
        <v>20</v>
      </c>
      <c r="C80">
        <v>409</v>
      </c>
      <c r="D80">
        <v>0.51286</v>
      </c>
      <c r="E80">
        <v>0.16877</v>
      </c>
      <c r="F80">
        <v>32.90761611355926</v>
      </c>
      <c r="G80">
        <v>127</v>
      </c>
      <c r="H80">
        <v>1.22353</v>
      </c>
      <c r="J80">
        <v>0.004038267716535433</v>
      </c>
      <c r="K80">
        <v>1.582845933686559</v>
      </c>
      <c r="N80">
        <v>18.207291666666663</v>
      </c>
    </row>
    <row r="81" spans="1:14" ht="12.75">
      <c r="A81">
        <v>2000</v>
      </c>
      <c r="B81" t="s">
        <v>20</v>
      </c>
      <c r="C81">
        <v>410</v>
      </c>
      <c r="D81">
        <v>0.83174</v>
      </c>
      <c r="E81">
        <v>0.02621</v>
      </c>
      <c r="F81">
        <v>3.1512251424724074</v>
      </c>
      <c r="G81">
        <v>127</v>
      </c>
      <c r="H81">
        <v>3.6174720000000007</v>
      </c>
      <c r="J81">
        <v>0.006549133858267717</v>
      </c>
      <c r="K81">
        <v>3.154908139642608</v>
      </c>
      <c r="N81">
        <v>53.831428571428575</v>
      </c>
    </row>
    <row r="82" spans="1:14" ht="12.75">
      <c r="A82">
        <v>2000</v>
      </c>
      <c r="B82" t="s">
        <v>20</v>
      </c>
      <c r="C82">
        <v>411</v>
      </c>
      <c r="D82">
        <v>0.89682</v>
      </c>
      <c r="E82">
        <v>0.00643</v>
      </c>
      <c r="F82">
        <v>0.7169777658839009</v>
      </c>
      <c r="G82">
        <v>127</v>
      </c>
      <c r="H82">
        <v>2.8148</v>
      </c>
      <c r="J82">
        <v>0.007061574803149606</v>
      </c>
      <c r="K82">
        <v>3.6317946038107007</v>
      </c>
      <c r="N82">
        <v>41.886904761904766</v>
      </c>
    </row>
    <row r="83" spans="1:14" ht="12.75">
      <c r="A83">
        <v>2000</v>
      </c>
      <c r="B83" t="s">
        <v>20</v>
      </c>
      <c r="C83">
        <v>412</v>
      </c>
      <c r="D83">
        <v>0.88669</v>
      </c>
      <c r="E83">
        <v>0.00318</v>
      </c>
      <c r="F83">
        <v>0.35863717872086076</v>
      </c>
      <c r="G83">
        <v>127</v>
      </c>
      <c r="H83">
        <v>1.5861625000000001</v>
      </c>
      <c r="J83">
        <v>0.006981811023622047</v>
      </c>
      <c r="K83">
        <v>3.5530834255991537</v>
      </c>
      <c r="N83">
        <v>23.603608630952383</v>
      </c>
    </row>
    <row r="84" spans="1:14" ht="12.75">
      <c r="A84">
        <v>2000</v>
      </c>
      <c r="B84" t="s">
        <v>21</v>
      </c>
      <c r="C84">
        <v>101</v>
      </c>
      <c r="D84">
        <v>0.46302</v>
      </c>
      <c r="E84">
        <v>0.032521</v>
      </c>
      <c r="F84">
        <v>7.02367068377176</v>
      </c>
      <c r="G84">
        <v>109</v>
      </c>
      <c r="H84">
        <v>1.816</v>
      </c>
      <c r="J84">
        <v>0.004247889908256881</v>
      </c>
      <c r="K84">
        <v>1.6766666184710997</v>
      </c>
      <c r="N84">
        <v>27.023809523809522</v>
      </c>
    </row>
    <row r="85" spans="1:14" ht="12.75">
      <c r="A85">
        <v>2000</v>
      </c>
      <c r="B85" t="s">
        <v>21</v>
      </c>
      <c r="C85">
        <v>102</v>
      </c>
      <c r="D85">
        <v>0.42146</v>
      </c>
      <c r="E85">
        <v>0.05006</v>
      </c>
      <c r="F85">
        <v>11.877758268874864</v>
      </c>
      <c r="G85">
        <v>109</v>
      </c>
      <c r="H85">
        <v>1.600123</v>
      </c>
      <c r="J85">
        <v>0.003866605504587156</v>
      </c>
      <c r="K85">
        <v>1.5099383784348692</v>
      </c>
      <c r="N85">
        <v>23.811354166666664</v>
      </c>
    </row>
    <row r="86" spans="1:14" ht="12.75">
      <c r="A86">
        <v>2000</v>
      </c>
      <c r="B86" t="s">
        <v>21</v>
      </c>
      <c r="C86">
        <v>103</v>
      </c>
      <c r="D86">
        <v>0.81581</v>
      </c>
      <c r="E86">
        <v>0.014384</v>
      </c>
      <c r="F86">
        <v>1.76315563672914</v>
      </c>
      <c r="G86">
        <v>109</v>
      </c>
      <c r="H86">
        <v>3.039984</v>
      </c>
      <c r="J86">
        <v>0.007484495412844037</v>
      </c>
      <c r="K86">
        <v>4.079209415008219</v>
      </c>
      <c r="N86">
        <v>45.23785714285714</v>
      </c>
    </row>
    <row r="87" spans="1:14" ht="12.75">
      <c r="A87">
        <v>2000</v>
      </c>
      <c r="B87" t="s">
        <v>21</v>
      </c>
      <c r="C87">
        <v>104</v>
      </c>
      <c r="D87">
        <v>0.64161</v>
      </c>
      <c r="E87">
        <v>0.050035</v>
      </c>
      <c r="F87">
        <v>7.798351023207245</v>
      </c>
      <c r="G87">
        <v>109</v>
      </c>
      <c r="H87">
        <v>2.450238</v>
      </c>
      <c r="J87">
        <v>0.005886330275229358</v>
      </c>
      <c r="K87">
        <v>2.6297459261752762</v>
      </c>
      <c r="N87">
        <v>36.461875</v>
      </c>
    </row>
    <row r="88" spans="1:14" ht="12.75">
      <c r="A88">
        <v>2000</v>
      </c>
      <c r="B88" t="s">
        <v>21</v>
      </c>
      <c r="C88">
        <v>105</v>
      </c>
      <c r="D88">
        <v>0.80081</v>
      </c>
      <c r="E88">
        <v>0.044941</v>
      </c>
      <c r="F88">
        <v>5.6119429078058465</v>
      </c>
      <c r="G88">
        <v>109</v>
      </c>
      <c r="H88">
        <v>3.730518</v>
      </c>
      <c r="J88">
        <v>0.007346880733944954</v>
      </c>
      <c r="K88">
        <v>3.9278823818191793</v>
      </c>
      <c r="N88">
        <v>55.51366071428571</v>
      </c>
    </row>
    <row r="89" spans="1:14" ht="12.75">
      <c r="A89">
        <v>2000</v>
      </c>
      <c r="B89" t="s">
        <v>21</v>
      </c>
      <c r="C89">
        <v>106</v>
      </c>
      <c r="D89">
        <v>0.83164</v>
      </c>
      <c r="E89">
        <v>0.021823</v>
      </c>
      <c r="F89">
        <v>2.624092155259487</v>
      </c>
      <c r="G89">
        <v>109</v>
      </c>
      <c r="H89">
        <v>3.948665</v>
      </c>
      <c r="J89">
        <v>0.007629724770642202</v>
      </c>
      <c r="K89">
        <v>4.245237232649052</v>
      </c>
      <c r="N89">
        <v>58.759895833333324</v>
      </c>
    </row>
    <row r="90" spans="1:14" ht="12.75">
      <c r="A90">
        <v>2000</v>
      </c>
      <c r="B90" t="s">
        <v>21</v>
      </c>
      <c r="C90">
        <v>107</v>
      </c>
      <c r="D90">
        <v>0.87737</v>
      </c>
      <c r="E90">
        <v>0.008251</v>
      </c>
      <c r="F90">
        <v>0.9404242223919214</v>
      </c>
      <c r="G90">
        <v>109</v>
      </c>
      <c r="H90">
        <v>4.5263800000000005</v>
      </c>
      <c r="J90">
        <v>0.008049266055045872</v>
      </c>
      <c r="K90">
        <v>4.763800119752052</v>
      </c>
      <c r="N90">
        <v>67.35684523809523</v>
      </c>
    </row>
    <row r="91" spans="1:14" ht="12.75">
      <c r="A91">
        <v>2000</v>
      </c>
      <c r="B91" t="s">
        <v>21</v>
      </c>
      <c r="C91">
        <v>201</v>
      </c>
      <c r="D91">
        <v>0.45107</v>
      </c>
      <c r="E91">
        <v>0.016664</v>
      </c>
      <c r="F91">
        <v>3.6943268228878</v>
      </c>
      <c r="G91">
        <v>109</v>
      </c>
      <c r="H91">
        <v>1.4755</v>
      </c>
      <c r="J91">
        <v>0.004138256880733945</v>
      </c>
      <c r="K91">
        <v>1.6269245834665278</v>
      </c>
      <c r="N91">
        <v>21.956845238095237</v>
      </c>
    </row>
    <row r="92" spans="1:14" ht="12.75">
      <c r="A92">
        <v>2000</v>
      </c>
      <c r="B92" t="s">
        <v>21</v>
      </c>
      <c r="C92">
        <v>202</v>
      </c>
      <c r="D92">
        <v>0.543</v>
      </c>
      <c r="E92">
        <v>0.027317</v>
      </c>
      <c r="F92">
        <v>5.030755064456722</v>
      </c>
      <c r="G92">
        <v>109</v>
      </c>
      <c r="H92">
        <v>1.9295</v>
      </c>
      <c r="J92">
        <v>0.004981651376146789</v>
      </c>
      <c r="K92">
        <v>2.051091195307675</v>
      </c>
      <c r="N92">
        <v>28.712797619047613</v>
      </c>
    </row>
    <row r="93" spans="1:14" ht="12.75">
      <c r="A93">
        <v>2000</v>
      </c>
      <c r="B93" t="s">
        <v>21</v>
      </c>
      <c r="C93">
        <v>203</v>
      </c>
      <c r="D93">
        <v>0.69713</v>
      </c>
      <c r="E93">
        <v>0.063697</v>
      </c>
      <c r="F93">
        <v>9.137033264957756</v>
      </c>
      <c r="G93">
        <v>109</v>
      </c>
      <c r="H93">
        <v>2.5922264999999993</v>
      </c>
      <c r="J93">
        <v>0.006395688073394495</v>
      </c>
      <c r="K93">
        <v>3.024687627946398</v>
      </c>
      <c r="N93">
        <v>38.574799107142844</v>
      </c>
    </row>
    <row r="94" spans="1:14" ht="12.75">
      <c r="A94">
        <v>2000</v>
      </c>
      <c r="B94" t="s">
        <v>21</v>
      </c>
      <c r="C94">
        <v>204</v>
      </c>
      <c r="D94">
        <v>0.71472</v>
      </c>
      <c r="E94">
        <v>0.060236</v>
      </c>
      <c r="F94">
        <v>8.427915827177076</v>
      </c>
      <c r="G94">
        <v>109</v>
      </c>
      <c r="H94">
        <v>2.7049319999999994</v>
      </c>
      <c r="J94">
        <v>0.0065570642201834865</v>
      </c>
      <c r="K94">
        <v>3.1617885053126615</v>
      </c>
      <c r="N94">
        <v>40.25196428571427</v>
      </c>
    </row>
    <row r="95" spans="1:14" ht="12.75">
      <c r="A95">
        <v>2000</v>
      </c>
      <c r="B95" t="s">
        <v>21</v>
      </c>
      <c r="C95">
        <v>205</v>
      </c>
      <c r="D95">
        <v>0.80618</v>
      </c>
      <c r="E95">
        <v>0.050589</v>
      </c>
      <c r="F95">
        <v>6.275149470341611</v>
      </c>
      <c r="G95">
        <v>109</v>
      </c>
      <c r="H95">
        <v>3.1493979999999993</v>
      </c>
      <c r="J95">
        <v>0.007396146788990826</v>
      </c>
      <c r="K95">
        <v>3.981401256524406</v>
      </c>
      <c r="N95">
        <v>46.86604166666665</v>
      </c>
    </row>
    <row r="96" spans="1:14" ht="12.75">
      <c r="A96">
        <v>2000</v>
      </c>
      <c r="B96" t="s">
        <v>21</v>
      </c>
      <c r="C96">
        <v>206</v>
      </c>
      <c r="D96">
        <v>0.88263</v>
      </c>
      <c r="E96">
        <v>0.006245</v>
      </c>
      <c r="F96">
        <v>0.7075444976943905</v>
      </c>
      <c r="G96">
        <v>109</v>
      </c>
      <c r="H96">
        <v>3.5536849999999998</v>
      </c>
      <c r="J96">
        <v>0.008097522935779818</v>
      </c>
      <c r="K96">
        <v>4.82737025804023</v>
      </c>
      <c r="N96">
        <v>52.882217261904756</v>
      </c>
    </row>
    <row r="97" spans="1:14" ht="12.75">
      <c r="A97">
        <v>2000</v>
      </c>
      <c r="B97" t="s">
        <v>21</v>
      </c>
      <c r="C97">
        <v>207</v>
      </c>
      <c r="D97">
        <v>0.88575</v>
      </c>
      <c r="E97">
        <v>0.005046</v>
      </c>
      <c r="F97">
        <v>0.5696867061812024</v>
      </c>
      <c r="G97">
        <v>109</v>
      </c>
      <c r="H97">
        <v>2.6418259999999996</v>
      </c>
      <c r="J97">
        <v>0.008126146788990827</v>
      </c>
      <c r="K97">
        <v>4.865477358722723</v>
      </c>
      <c r="N97">
        <v>39.31288690476189</v>
      </c>
    </row>
    <row r="98" spans="1:14" ht="12.75">
      <c r="A98">
        <v>2000</v>
      </c>
      <c r="B98" t="s">
        <v>21</v>
      </c>
      <c r="C98">
        <v>301</v>
      </c>
      <c r="D98">
        <v>0.49324</v>
      </c>
      <c r="E98">
        <v>0.041704</v>
      </c>
      <c r="F98">
        <v>8.455113129510988</v>
      </c>
      <c r="G98">
        <v>109</v>
      </c>
      <c r="H98">
        <v>2.043</v>
      </c>
      <c r="J98">
        <v>0.004525137614678899</v>
      </c>
      <c r="K98">
        <v>1.8093499039140382</v>
      </c>
      <c r="N98">
        <v>30.401785714285715</v>
      </c>
    </row>
    <row r="99" spans="1:14" ht="12.75">
      <c r="A99">
        <v>2000</v>
      </c>
      <c r="B99" t="s">
        <v>21</v>
      </c>
      <c r="C99">
        <v>302</v>
      </c>
      <c r="D99">
        <v>0.57168</v>
      </c>
      <c r="E99">
        <v>0.045106</v>
      </c>
      <c r="F99">
        <v>7.890078365519172</v>
      </c>
      <c r="G99">
        <v>109</v>
      </c>
      <c r="H99">
        <v>1.816</v>
      </c>
      <c r="J99">
        <v>0.005244770642201834</v>
      </c>
      <c r="K99">
        <v>2.2048308728755486</v>
      </c>
      <c r="N99">
        <v>27.023809523809522</v>
      </c>
    </row>
    <row r="100" spans="1:14" ht="12.75">
      <c r="A100">
        <v>2000</v>
      </c>
      <c r="B100" t="s">
        <v>21</v>
      </c>
      <c r="C100">
        <v>303</v>
      </c>
      <c r="D100">
        <v>0.69826</v>
      </c>
      <c r="E100">
        <v>0.0491</v>
      </c>
      <c r="F100">
        <v>7.031764672185145</v>
      </c>
      <c r="G100">
        <v>109</v>
      </c>
      <c r="H100">
        <v>2.3954175</v>
      </c>
      <c r="J100">
        <v>0.00640605504587156</v>
      </c>
      <c r="K100">
        <v>3.033313632342375</v>
      </c>
      <c r="N100">
        <v>35.64609375</v>
      </c>
    </row>
    <row r="101" spans="1:14" ht="12.75">
      <c r="A101">
        <v>2000</v>
      </c>
      <c r="B101" t="s">
        <v>21</v>
      </c>
      <c r="C101">
        <v>304</v>
      </c>
      <c r="D101">
        <v>0.76923</v>
      </c>
      <c r="E101">
        <v>0.074986</v>
      </c>
      <c r="F101">
        <v>9.748189748189748</v>
      </c>
      <c r="G101">
        <v>109</v>
      </c>
      <c r="H101">
        <v>3.483315</v>
      </c>
      <c r="J101">
        <v>0.007057155963302752</v>
      </c>
      <c r="K101">
        <v>3.6273888052027976</v>
      </c>
      <c r="N101">
        <v>51.83504464285714</v>
      </c>
    </row>
    <row r="102" spans="1:14" ht="12.75">
      <c r="A102">
        <v>2000</v>
      </c>
      <c r="B102" t="s">
        <v>21</v>
      </c>
      <c r="C102">
        <v>305</v>
      </c>
      <c r="D102">
        <v>0.8666</v>
      </c>
      <c r="E102">
        <v>0.013065</v>
      </c>
      <c r="F102">
        <v>1.507615970459266</v>
      </c>
      <c r="G102">
        <v>109</v>
      </c>
      <c r="H102">
        <v>3.851282</v>
      </c>
      <c r="J102">
        <v>0.007950458715596331</v>
      </c>
      <c r="K102">
        <v>4.636238262203528</v>
      </c>
      <c r="N102">
        <v>57.31074404761903</v>
      </c>
    </row>
    <row r="103" spans="1:14" ht="12.75">
      <c r="A103">
        <v>2000</v>
      </c>
      <c r="B103" t="s">
        <v>21</v>
      </c>
      <c r="C103">
        <v>306</v>
      </c>
      <c r="D103">
        <v>0.83278</v>
      </c>
      <c r="E103">
        <v>0.028963</v>
      </c>
      <c r="F103">
        <v>3.477869305218665</v>
      </c>
      <c r="G103">
        <v>109</v>
      </c>
      <c r="H103">
        <v>3.16211</v>
      </c>
      <c r="J103">
        <v>0.007640183486238532</v>
      </c>
      <c r="K103">
        <v>4.257451375436249</v>
      </c>
      <c r="N103">
        <v>47.05520833333333</v>
      </c>
    </row>
    <row r="104" spans="1:14" ht="12.75">
      <c r="A104">
        <v>2000</v>
      </c>
      <c r="B104" t="s">
        <v>21</v>
      </c>
      <c r="C104">
        <v>307</v>
      </c>
      <c r="D104">
        <v>0.88764</v>
      </c>
      <c r="E104">
        <v>0.006584</v>
      </c>
      <c r="F104">
        <v>0.7417421477175432</v>
      </c>
      <c r="G104">
        <v>109</v>
      </c>
      <c r="H104">
        <v>4.252618</v>
      </c>
      <c r="J104">
        <v>0.008143486238532109</v>
      </c>
      <c r="K104">
        <v>4.888707622238534</v>
      </c>
      <c r="N104">
        <v>63.28300595238095</v>
      </c>
    </row>
    <row r="105" spans="1:14" ht="12.75">
      <c r="A105">
        <v>2000</v>
      </c>
      <c r="B105" t="s">
        <v>21</v>
      </c>
      <c r="C105">
        <v>401</v>
      </c>
      <c r="D105">
        <v>0.53299</v>
      </c>
      <c r="E105">
        <v>0.02556</v>
      </c>
      <c r="F105">
        <v>4.795587159233757</v>
      </c>
      <c r="G105">
        <v>109</v>
      </c>
      <c r="H105">
        <v>2.043</v>
      </c>
      <c r="J105">
        <v>0.004889816513761467</v>
      </c>
      <c r="K105">
        <v>1.9999954493468397</v>
      </c>
      <c r="N105">
        <v>30.401785714285715</v>
      </c>
    </row>
    <row r="106" spans="1:14" ht="12.75">
      <c r="A106">
        <v>2000</v>
      </c>
      <c r="B106" t="s">
        <v>21</v>
      </c>
      <c r="C106">
        <v>402</v>
      </c>
      <c r="D106">
        <v>0.55822</v>
      </c>
      <c r="E106">
        <v>0.037076</v>
      </c>
      <c r="F106">
        <v>6.641825803446669</v>
      </c>
      <c r="G106">
        <v>109</v>
      </c>
      <c r="H106">
        <v>2.47203</v>
      </c>
      <c r="J106">
        <v>0.0051212844036697255</v>
      </c>
      <c r="K106">
        <v>2.1312936325451326</v>
      </c>
      <c r="N106">
        <v>36.786160714285714</v>
      </c>
    </row>
    <row r="107" spans="1:14" ht="12.75">
      <c r="A107">
        <v>2000</v>
      </c>
      <c r="B107" t="s">
        <v>21</v>
      </c>
      <c r="C107">
        <v>403</v>
      </c>
      <c r="D107">
        <v>0.73651</v>
      </c>
      <c r="E107">
        <v>0.035719</v>
      </c>
      <c r="F107">
        <v>4.849764429539314</v>
      </c>
      <c r="G107">
        <v>109</v>
      </c>
      <c r="H107">
        <v>2.707656</v>
      </c>
      <c r="J107">
        <v>0.006756972477064221</v>
      </c>
      <c r="K107">
        <v>3.3402733613331685</v>
      </c>
      <c r="N107">
        <v>40.2925</v>
      </c>
    </row>
    <row r="108" spans="1:14" ht="12.75">
      <c r="A108">
        <v>2000</v>
      </c>
      <c r="B108" t="s">
        <v>21</v>
      </c>
      <c r="C108">
        <v>404</v>
      </c>
      <c r="D108">
        <v>0.8109</v>
      </c>
      <c r="E108">
        <v>0.019377</v>
      </c>
      <c r="F108">
        <v>2.389567147613762</v>
      </c>
      <c r="G108">
        <v>109</v>
      </c>
      <c r="H108">
        <v>3.2684595</v>
      </c>
      <c r="J108">
        <v>0.0074394495412844035</v>
      </c>
      <c r="K108">
        <v>4.029043882826229</v>
      </c>
      <c r="N108">
        <v>48.63779017857142</v>
      </c>
    </row>
    <row r="109" spans="1:14" ht="12.75">
      <c r="A109">
        <v>2000</v>
      </c>
      <c r="B109" t="s">
        <v>21</v>
      </c>
      <c r="C109">
        <v>405</v>
      </c>
      <c r="D109">
        <v>0.83977</v>
      </c>
      <c r="E109">
        <v>0.018254</v>
      </c>
      <c r="F109">
        <v>2.173690415232742</v>
      </c>
      <c r="G109">
        <v>109</v>
      </c>
      <c r="H109">
        <v>3.3675450000000002</v>
      </c>
      <c r="J109">
        <v>0.007704311926605505</v>
      </c>
      <c r="K109">
        <v>4.333115486306991</v>
      </c>
      <c r="N109">
        <v>50.11227678571428</v>
      </c>
    </row>
    <row r="110" spans="1:14" ht="12.75">
      <c r="A110">
        <v>2000</v>
      </c>
      <c r="B110" t="s">
        <v>21</v>
      </c>
      <c r="C110">
        <v>406</v>
      </c>
      <c r="D110">
        <v>0.87458</v>
      </c>
      <c r="E110">
        <v>0.014473</v>
      </c>
      <c r="F110">
        <v>1.6548514715634934</v>
      </c>
      <c r="G110">
        <v>109</v>
      </c>
      <c r="H110">
        <v>3.5079445000000007</v>
      </c>
      <c r="J110">
        <v>0.008023669724770642</v>
      </c>
      <c r="K110">
        <v>4.730421839221652</v>
      </c>
      <c r="N110">
        <v>52.20155505952381</v>
      </c>
    </row>
    <row r="111" spans="1:14" ht="12.75">
      <c r="A111">
        <v>2000</v>
      </c>
      <c r="B111" t="s">
        <v>21</v>
      </c>
      <c r="C111">
        <v>407</v>
      </c>
      <c r="D111">
        <v>0.89178</v>
      </c>
      <c r="E111">
        <v>0.008423</v>
      </c>
      <c r="F111">
        <v>0.9445154634551123</v>
      </c>
      <c r="G111">
        <v>109</v>
      </c>
      <c r="H111">
        <v>2.497</v>
      </c>
      <c r="J111">
        <v>0.008181467889908258</v>
      </c>
      <c r="K111">
        <v>4.93998126290437</v>
      </c>
      <c r="N111">
        <v>37.15773809523809</v>
      </c>
    </row>
    <row r="112" spans="1:14" ht="12.75">
      <c r="A112">
        <v>2000</v>
      </c>
      <c r="B112" t="s">
        <v>22</v>
      </c>
      <c r="C112">
        <v>101</v>
      </c>
      <c r="D112">
        <v>0.87276</v>
      </c>
      <c r="E112">
        <v>0.01244</v>
      </c>
      <c r="F112">
        <v>1.4253632155460838</v>
      </c>
      <c r="G112">
        <v>119</v>
      </c>
      <c r="H112">
        <v>3.9288025</v>
      </c>
      <c r="J112">
        <v>0.007334117647058823</v>
      </c>
      <c r="K112">
        <v>3.9141352606804953</v>
      </c>
      <c r="N112">
        <v>58.46432291666667</v>
      </c>
    </row>
    <row r="113" spans="1:14" ht="12.75">
      <c r="A113">
        <v>2000</v>
      </c>
      <c r="B113" t="s">
        <v>22</v>
      </c>
      <c r="C113">
        <v>105</v>
      </c>
      <c r="D113">
        <v>0.856581</v>
      </c>
      <c r="E113">
        <v>0.019492</v>
      </c>
      <c r="F113">
        <v>2.2755582951291236</v>
      </c>
      <c r="G113">
        <v>119</v>
      </c>
      <c r="H113">
        <v>3.632</v>
      </c>
      <c r="J113">
        <v>0.007198159663865547</v>
      </c>
      <c r="K113">
        <v>3.770647617601876</v>
      </c>
      <c r="N113">
        <v>54.047619047619044</v>
      </c>
    </row>
    <row r="114" spans="1:14" ht="12.75">
      <c r="A114">
        <v>2000</v>
      </c>
      <c r="B114" t="s">
        <v>22</v>
      </c>
      <c r="C114">
        <v>106</v>
      </c>
      <c r="D114">
        <v>0.85316</v>
      </c>
      <c r="E114">
        <v>0.0269</v>
      </c>
      <c r="F114">
        <v>3.152984199915608</v>
      </c>
      <c r="G114">
        <v>119</v>
      </c>
      <c r="H114">
        <v>2.7403439999999994</v>
      </c>
      <c r="J114">
        <v>0.0071694117647058825</v>
      </c>
      <c r="K114">
        <v>3.7409878990038727</v>
      </c>
      <c r="N114">
        <v>40.77892857142856</v>
      </c>
    </row>
    <row r="115" spans="1:14" ht="12.75">
      <c r="A115">
        <v>2000</v>
      </c>
      <c r="B115" t="s">
        <v>22</v>
      </c>
      <c r="C115">
        <v>107</v>
      </c>
      <c r="D115">
        <v>0.89431</v>
      </c>
      <c r="E115">
        <v>0.00665</v>
      </c>
      <c r="F115">
        <v>0.7435900303026914</v>
      </c>
      <c r="G115">
        <v>119</v>
      </c>
      <c r="H115">
        <v>4.055922499999999</v>
      </c>
      <c r="J115">
        <v>0.007515210084033614</v>
      </c>
      <c r="K115">
        <v>4.113772616263073</v>
      </c>
      <c r="N115">
        <v>60.355989583333326</v>
      </c>
    </row>
    <row r="116" spans="1:14" ht="12.75">
      <c r="A116">
        <v>2000</v>
      </c>
      <c r="B116" t="s">
        <v>22</v>
      </c>
      <c r="C116">
        <v>108</v>
      </c>
      <c r="D116">
        <v>0.89254</v>
      </c>
      <c r="E116">
        <v>0.00412</v>
      </c>
      <c r="F116">
        <v>0.4616039617272055</v>
      </c>
      <c r="G116">
        <v>119</v>
      </c>
      <c r="H116">
        <v>3.532574</v>
      </c>
      <c r="J116">
        <v>0.007500336134453781</v>
      </c>
      <c r="K116">
        <v>4.096998551588753</v>
      </c>
      <c r="N116">
        <v>52.56806547619047</v>
      </c>
    </row>
    <row r="117" spans="1:14" ht="12.75">
      <c r="A117">
        <v>2000</v>
      </c>
      <c r="B117" t="s">
        <v>22</v>
      </c>
      <c r="C117">
        <v>109</v>
      </c>
      <c r="D117">
        <v>0.88522</v>
      </c>
      <c r="E117">
        <v>0.01296</v>
      </c>
      <c r="F117">
        <v>1.4640428368089287</v>
      </c>
      <c r="G117">
        <v>119</v>
      </c>
      <c r="H117">
        <v>3.5220184999999997</v>
      </c>
      <c r="J117">
        <v>0.007438823529411765</v>
      </c>
      <c r="K117">
        <v>4.028351086006131</v>
      </c>
      <c r="N117">
        <v>52.41098958333332</v>
      </c>
    </row>
    <row r="118" spans="1:14" ht="12.75">
      <c r="A118">
        <v>2000</v>
      </c>
      <c r="B118" t="s">
        <v>22</v>
      </c>
      <c r="C118">
        <v>110</v>
      </c>
      <c r="D118">
        <v>0.88635</v>
      </c>
      <c r="E118">
        <v>0.011814</v>
      </c>
      <c r="F118">
        <v>1.3328820443391436</v>
      </c>
      <c r="G118">
        <v>119</v>
      </c>
      <c r="H118">
        <v>3.408405</v>
      </c>
      <c r="J118">
        <v>0.007448319327731092</v>
      </c>
      <c r="K118">
        <v>4.0388727397669495</v>
      </c>
      <c r="N118">
        <v>50.7203125</v>
      </c>
    </row>
    <row r="119" spans="1:14" ht="12.75">
      <c r="A119">
        <v>2000</v>
      </c>
      <c r="B119" t="s">
        <v>22</v>
      </c>
      <c r="C119">
        <v>201</v>
      </c>
      <c r="D119">
        <v>0.8536</v>
      </c>
      <c r="E119">
        <v>0.01564</v>
      </c>
      <c r="F119">
        <v>1.8322399250234302</v>
      </c>
      <c r="G119">
        <v>119</v>
      </c>
      <c r="H119">
        <v>3.760482</v>
      </c>
      <c r="J119">
        <v>0.007173109243697479</v>
      </c>
      <c r="K119">
        <v>3.744789541314257</v>
      </c>
      <c r="N119">
        <v>55.95955357142857</v>
      </c>
    </row>
    <row r="120" spans="1:14" ht="12.75">
      <c r="A120">
        <v>2000</v>
      </c>
      <c r="B120" t="s">
        <v>22</v>
      </c>
      <c r="C120">
        <v>205</v>
      </c>
      <c r="D120">
        <v>0.88788</v>
      </c>
      <c r="E120">
        <v>0.008868</v>
      </c>
      <c r="F120">
        <v>0.998783619408028</v>
      </c>
      <c r="G120">
        <v>119</v>
      </c>
      <c r="H120">
        <v>4.057398000000001</v>
      </c>
      <c r="J120">
        <v>0.007461176470588235</v>
      </c>
      <c r="K120">
        <v>4.0531626814639035</v>
      </c>
      <c r="N120">
        <v>60.37794642857144</v>
      </c>
    </row>
    <row r="121" spans="1:14" ht="12.75">
      <c r="A121">
        <v>2000</v>
      </c>
      <c r="B121" t="s">
        <v>22</v>
      </c>
      <c r="C121">
        <v>206</v>
      </c>
      <c r="D121">
        <v>0.85882</v>
      </c>
      <c r="E121">
        <v>0.028716</v>
      </c>
      <c r="F121">
        <v>3.343657576674972</v>
      </c>
      <c r="G121">
        <v>119</v>
      </c>
      <c r="H121">
        <v>3.8126920000000006</v>
      </c>
      <c r="J121">
        <v>0.007216974789915967</v>
      </c>
      <c r="K121">
        <v>3.790186717418395</v>
      </c>
      <c r="N121">
        <v>56.736488095238094</v>
      </c>
    </row>
    <row r="122" spans="1:14" ht="12.75">
      <c r="A122">
        <v>2000</v>
      </c>
      <c r="B122" t="s">
        <v>22</v>
      </c>
      <c r="C122">
        <v>207</v>
      </c>
      <c r="D122">
        <v>0.87542</v>
      </c>
      <c r="E122">
        <v>0.024291</v>
      </c>
      <c r="F122">
        <v>2.7747823901670055</v>
      </c>
      <c r="G122">
        <v>119</v>
      </c>
      <c r="H122">
        <v>4.321626000000001</v>
      </c>
      <c r="J122">
        <v>0.007356470588235294</v>
      </c>
      <c r="K122">
        <v>3.9382433730524227</v>
      </c>
      <c r="N122">
        <v>64.30991071428572</v>
      </c>
    </row>
    <row r="123" spans="1:14" ht="12.75">
      <c r="A123">
        <v>2000</v>
      </c>
      <c r="B123" t="s">
        <v>22</v>
      </c>
      <c r="C123">
        <v>208</v>
      </c>
      <c r="D123">
        <v>0.88233</v>
      </c>
      <c r="E123">
        <v>0.006678</v>
      </c>
      <c r="F123">
        <v>0.7568596783516371</v>
      </c>
      <c r="G123">
        <v>119</v>
      </c>
      <c r="H123">
        <v>4.053312</v>
      </c>
      <c r="J123">
        <v>0.00741453781512605</v>
      </c>
      <c r="K123">
        <v>4.001566248944895</v>
      </c>
      <c r="N123">
        <v>60.31714285714285</v>
      </c>
    </row>
    <row r="124" spans="1:14" ht="12.75">
      <c r="A124">
        <v>2000</v>
      </c>
      <c r="B124" t="s">
        <v>22</v>
      </c>
      <c r="C124">
        <v>209</v>
      </c>
      <c r="D124">
        <v>0.89665</v>
      </c>
      <c r="E124">
        <v>0.003548</v>
      </c>
      <c r="F124">
        <v>0.39569508726928004</v>
      </c>
      <c r="G124">
        <v>119</v>
      </c>
      <c r="H124">
        <v>2.959853</v>
      </c>
      <c r="J124">
        <v>0.0075348739495798315</v>
      </c>
      <c r="K124">
        <v>4.136053957135343</v>
      </c>
      <c r="N124">
        <v>44.045431547619046</v>
      </c>
    </row>
    <row r="125" spans="1:14" ht="12.75">
      <c r="A125">
        <v>2000</v>
      </c>
      <c r="B125" t="s">
        <v>22</v>
      </c>
      <c r="C125">
        <v>210</v>
      </c>
      <c r="D125">
        <v>0.89138</v>
      </c>
      <c r="E125">
        <v>0.014775</v>
      </c>
      <c r="F125">
        <v>1.657542237878346</v>
      </c>
      <c r="G125">
        <v>119</v>
      </c>
      <c r="H125">
        <v>4.3866615</v>
      </c>
      <c r="J125">
        <v>0.007490588235294117</v>
      </c>
      <c r="K125">
        <v>4.086042497646135</v>
      </c>
      <c r="N125">
        <v>65.27770089285714</v>
      </c>
    </row>
    <row r="126" spans="1:14" ht="12.75">
      <c r="A126">
        <v>2000</v>
      </c>
      <c r="B126" t="s">
        <v>22</v>
      </c>
      <c r="C126">
        <v>301</v>
      </c>
      <c r="D126">
        <v>0.84952</v>
      </c>
      <c r="E126">
        <v>0.019714</v>
      </c>
      <c r="F126">
        <v>2.3206045767021375</v>
      </c>
      <c r="G126">
        <v>119</v>
      </c>
      <c r="H126">
        <v>3.7117905</v>
      </c>
      <c r="J126">
        <v>0.007138823529411765</v>
      </c>
      <c r="K126">
        <v>3.7096856123786637</v>
      </c>
      <c r="N126">
        <v>55.234977678571425</v>
      </c>
    </row>
    <row r="127" spans="1:14" ht="12.75">
      <c r="A127">
        <v>2000</v>
      </c>
      <c r="B127" t="s">
        <v>22</v>
      </c>
      <c r="C127">
        <v>305</v>
      </c>
      <c r="D127">
        <v>0.88669</v>
      </c>
      <c r="E127">
        <v>0.007134</v>
      </c>
      <c r="F127">
        <v>0.8045652933945346</v>
      </c>
      <c r="G127">
        <v>119</v>
      </c>
      <c r="H127">
        <v>4.50368</v>
      </c>
      <c r="J127">
        <v>0.007451176470588235</v>
      </c>
      <c r="K127">
        <v>4.042043922185645</v>
      </c>
      <c r="N127">
        <v>67.01904761904761</v>
      </c>
    </row>
    <row r="128" spans="1:14" ht="12.75">
      <c r="A128">
        <v>2000</v>
      </c>
      <c r="B128" t="s">
        <v>22</v>
      </c>
      <c r="C128">
        <v>306</v>
      </c>
      <c r="D128">
        <v>0.86858</v>
      </c>
      <c r="E128">
        <v>0.034695</v>
      </c>
      <c r="F128">
        <v>3.9944507126574402</v>
      </c>
      <c r="G128">
        <v>119</v>
      </c>
      <c r="H128">
        <v>3.0798225</v>
      </c>
      <c r="J128">
        <v>0.0072989915966386555</v>
      </c>
      <c r="K128">
        <v>3.876548905535743</v>
      </c>
      <c r="N128">
        <v>45.83069196428571</v>
      </c>
    </row>
    <row r="129" spans="1:14" ht="12.75">
      <c r="A129">
        <v>2000</v>
      </c>
      <c r="B129" t="s">
        <v>22</v>
      </c>
      <c r="C129">
        <v>307</v>
      </c>
      <c r="D129">
        <v>0.87464</v>
      </c>
      <c r="E129">
        <v>0.027896</v>
      </c>
      <c r="F129">
        <v>3.189426506905699</v>
      </c>
      <c r="G129">
        <v>119</v>
      </c>
      <c r="H129">
        <v>3.3211235</v>
      </c>
      <c r="J129">
        <v>0.007349915966386554</v>
      </c>
      <c r="K129">
        <v>3.9311587308018128</v>
      </c>
      <c r="N129">
        <v>49.4214806547619</v>
      </c>
    </row>
    <row r="130" spans="1:14" ht="12.75">
      <c r="A130">
        <v>2000</v>
      </c>
      <c r="B130" t="s">
        <v>22</v>
      </c>
      <c r="C130">
        <v>308</v>
      </c>
      <c r="D130">
        <v>0.88865</v>
      </c>
      <c r="E130">
        <v>0.008077</v>
      </c>
      <c r="F130">
        <v>0.9089067686940866</v>
      </c>
      <c r="G130">
        <v>119</v>
      </c>
      <c r="H130">
        <v>4.1953005</v>
      </c>
      <c r="J130">
        <v>0.00746764705882353</v>
      </c>
      <c r="K130">
        <v>4.06037346549933</v>
      </c>
      <c r="N130">
        <v>62.430066964285714</v>
      </c>
    </row>
    <row r="131" spans="1:14" ht="12.75">
      <c r="A131">
        <v>2000</v>
      </c>
      <c r="B131" t="s">
        <v>22</v>
      </c>
      <c r="C131">
        <v>309</v>
      </c>
      <c r="D131">
        <v>0.89588</v>
      </c>
      <c r="E131">
        <v>0.009168</v>
      </c>
      <c r="F131">
        <v>1.0233513416975488</v>
      </c>
      <c r="G131">
        <v>119</v>
      </c>
      <c r="H131">
        <v>5.291824000000002</v>
      </c>
      <c r="J131">
        <v>0.007528403361344538</v>
      </c>
      <c r="K131">
        <v>4.128708772733667</v>
      </c>
      <c r="N131">
        <v>78.74738095238096</v>
      </c>
    </row>
    <row r="132" spans="1:14" ht="12.75">
      <c r="A132">
        <v>2000</v>
      </c>
      <c r="B132" t="s">
        <v>22</v>
      </c>
      <c r="C132">
        <v>310</v>
      </c>
      <c r="D132">
        <v>0.89152</v>
      </c>
      <c r="E132">
        <v>0.009119</v>
      </c>
      <c r="F132">
        <v>1.0228598348887294</v>
      </c>
      <c r="G132">
        <v>119</v>
      </c>
      <c r="H132">
        <v>3.92483</v>
      </c>
      <c r="J132">
        <v>0.007491764705882353</v>
      </c>
      <c r="K132">
        <v>4.08736322384152</v>
      </c>
      <c r="N132">
        <v>58.40520833333333</v>
      </c>
    </row>
    <row r="133" spans="1:14" ht="12.75">
      <c r="A133">
        <v>2001</v>
      </c>
      <c r="B133" t="s">
        <v>20</v>
      </c>
      <c r="C133">
        <v>101</v>
      </c>
      <c r="D133">
        <v>0.71321</v>
      </c>
      <c r="E133">
        <v>0.02666</v>
      </c>
      <c r="F133">
        <v>3.7380294723854126</v>
      </c>
      <c r="G133">
        <v>115</v>
      </c>
      <c r="H133">
        <v>2.4747766999999996</v>
      </c>
      <c r="J133">
        <v>0.0062018260869565215</v>
      </c>
      <c r="K133">
        <v>2.867825092466904</v>
      </c>
      <c r="N133">
        <v>36.82703422619046</v>
      </c>
    </row>
    <row r="134" spans="1:14" ht="12.75">
      <c r="A134">
        <v>2001</v>
      </c>
      <c r="B134" t="s">
        <v>20</v>
      </c>
      <c r="C134">
        <v>102</v>
      </c>
      <c r="D134">
        <v>0.74929</v>
      </c>
      <c r="E134">
        <v>0.05856</v>
      </c>
      <c r="F134">
        <v>7.815398577319862</v>
      </c>
      <c r="G134">
        <v>115</v>
      </c>
      <c r="H134">
        <v>4.499594000000001</v>
      </c>
      <c r="J134">
        <v>0.006515565217391305</v>
      </c>
      <c r="K134">
        <v>3.12594949087083</v>
      </c>
      <c r="N134">
        <v>66.95824404761905</v>
      </c>
    </row>
    <row r="135" spans="1:14" ht="12.75">
      <c r="A135">
        <v>2001</v>
      </c>
      <c r="B135" t="s">
        <v>20</v>
      </c>
      <c r="C135">
        <v>108</v>
      </c>
      <c r="D135">
        <v>0.83662</v>
      </c>
      <c r="E135">
        <v>0.01501</v>
      </c>
      <c r="F135">
        <v>1.7941239750424327</v>
      </c>
      <c r="G135">
        <v>115</v>
      </c>
      <c r="H135">
        <v>5.624492500000001</v>
      </c>
      <c r="J135">
        <v>0.007274956521739131</v>
      </c>
      <c r="K135">
        <v>3.8510385509730045</v>
      </c>
      <c r="N135">
        <v>83.6978050595238</v>
      </c>
    </row>
    <row r="136" spans="1:14" ht="12.75">
      <c r="A136">
        <v>2001</v>
      </c>
      <c r="B136" t="s">
        <v>20</v>
      </c>
      <c r="C136">
        <v>109</v>
      </c>
      <c r="D136">
        <v>0.69212</v>
      </c>
      <c r="E136">
        <v>0.03828</v>
      </c>
      <c r="F136">
        <v>5.530832803560077</v>
      </c>
      <c r="G136">
        <v>115</v>
      </c>
      <c r="H136">
        <v>3.03722595</v>
      </c>
      <c r="J136">
        <v>0.006018434782608695</v>
      </c>
      <c r="K136">
        <v>2.7269297528930028</v>
      </c>
      <c r="N136">
        <v>45.19681473214285</v>
      </c>
    </row>
    <row r="137" spans="1:14" ht="12.75">
      <c r="A137">
        <v>2001</v>
      </c>
      <c r="B137" t="s">
        <v>20</v>
      </c>
      <c r="C137">
        <v>110</v>
      </c>
      <c r="D137">
        <v>0.60433</v>
      </c>
      <c r="E137">
        <v>0.05156</v>
      </c>
      <c r="F137">
        <v>8.531762447669319</v>
      </c>
      <c r="G137">
        <v>115</v>
      </c>
      <c r="H137">
        <v>2.13730715</v>
      </c>
      <c r="J137">
        <v>0.00525504347826087</v>
      </c>
      <c r="K137">
        <v>2.211061578320625</v>
      </c>
      <c r="N137">
        <v>31.80516592261904</v>
      </c>
    </row>
    <row r="138" spans="1:14" ht="12.75">
      <c r="A138">
        <v>2001</v>
      </c>
      <c r="B138" t="s">
        <v>20</v>
      </c>
      <c r="C138">
        <v>111</v>
      </c>
      <c r="D138">
        <v>0.819</v>
      </c>
      <c r="E138">
        <v>0.00885</v>
      </c>
      <c r="F138">
        <v>1.0805860805860807</v>
      </c>
      <c r="G138">
        <v>115</v>
      </c>
      <c r="H138">
        <v>3.93714475</v>
      </c>
      <c r="J138">
        <v>0.007121739130434782</v>
      </c>
      <c r="K138">
        <v>3.6923165338613506</v>
      </c>
      <c r="N138">
        <v>58.58846354166666</v>
      </c>
    </row>
    <row r="139" spans="1:14" ht="12.75">
      <c r="A139">
        <v>2001</v>
      </c>
      <c r="B139" t="s">
        <v>20</v>
      </c>
      <c r="C139">
        <v>112</v>
      </c>
      <c r="D139">
        <v>0.82575</v>
      </c>
      <c r="E139">
        <v>0.00951</v>
      </c>
      <c r="F139">
        <v>1.1516802906448682</v>
      </c>
      <c r="G139">
        <v>115</v>
      </c>
      <c r="H139">
        <v>2.9247361</v>
      </c>
      <c r="J139">
        <v>0.007180434782608695</v>
      </c>
      <c r="K139">
        <v>3.7523328642112195</v>
      </c>
      <c r="N139">
        <v>43.52285863095238</v>
      </c>
    </row>
    <row r="140" spans="1:14" ht="12.75">
      <c r="A140">
        <v>2001</v>
      </c>
      <c r="B140" t="s">
        <v>20</v>
      </c>
      <c r="C140">
        <v>201</v>
      </c>
      <c r="D140">
        <v>0.66761</v>
      </c>
      <c r="E140">
        <v>0.05085</v>
      </c>
      <c r="F140">
        <v>7.616722337891882</v>
      </c>
      <c r="G140">
        <v>115</v>
      </c>
      <c r="H140">
        <v>2.2497970000000005</v>
      </c>
      <c r="J140">
        <v>0.005805304347826087</v>
      </c>
      <c r="K140">
        <v>2.5718601046819463</v>
      </c>
      <c r="N140">
        <v>33.47912202380952</v>
      </c>
    </row>
    <row r="141" spans="1:14" ht="12.75">
      <c r="A141">
        <v>2001</v>
      </c>
      <c r="B141" t="s">
        <v>20</v>
      </c>
      <c r="C141">
        <v>202</v>
      </c>
      <c r="D141">
        <v>0.65339</v>
      </c>
      <c r="E141">
        <v>0.25898</v>
      </c>
      <c r="F141">
        <v>39.63635807098363</v>
      </c>
      <c r="G141">
        <v>115</v>
      </c>
      <c r="H141">
        <v>2.9247361</v>
      </c>
      <c r="J141">
        <v>0.005681652173913043</v>
      </c>
      <c r="K141">
        <v>2.4859680998176077</v>
      </c>
      <c r="N141">
        <v>43.52285863095238</v>
      </c>
    </row>
    <row r="142" spans="1:14" ht="12.75">
      <c r="A142">
        <v>2001</v>
      </c>
      <c r="B142" t="s">
        <v>20</v>
      </c>
      <c r="C142">
        <v>208</v>
      </c>
      <c r="D142">
        <v>0.84116</v>
      </c>
      <c r="E142">
        <v>0.00772</v>
      </c>
      <c r="F142">
        <v>0.9177802082837985</v>
      </c>
      <c r="G142">
        <v>115</v>
      </c>
      <c r="H142">
        <v>4.0496346</v>
      </c>
      <c r="J142">
        <v>0.007314434782608696</v>
      </c>
      <c r="K142">
        <v>3.893029100497068</v>
      </c>
      <c r="N142">
        <v>60.26241964285713</v>
      </c>
    </row>
    <row r="143" spans="1:14" ht="12.75">
      <c r="A143">
        <v>2001</v>
      </c>
      <c r="B143" t="s">
        <v>20</v>
      </c>
      <c r="C143">
        <v>209</v>
      </c>
      <c r="D143">
        <v>0.48165</v>
      </c>
      <c r="E143">
        <v>0.12632</v>
      </c>
      <c r="F143">
        <v>26.22651302813246</v>
      </c>
      <c r="G143">
        <v>115</v>
      </c>
      <c r="H143">
        <v>0.8999188000000002</v>
      </c>
      <c r="J143">
        <v>0.004188260869565218</v>
      </c>
      <c r="K143">
        <v>1.6494263648024656</v>
      </c>
      <c r="N143">
        <v>13.391648809523812</v>
      </c>
    </row>
    <row r="144" spans="1:14" ht="12.75">
      <c r="A144">
        <v>2001</v>
      </c>
      <c r="B144" t="s">
        <v>20</v>
      </c>
      <c r="C144">
        <v>210</v>
      </c>
      <c r="D144">
        <v>0.70506</v>
      </c>
      <c r="E144">
        <v>0.11739</v>
      </c>
      <c r="F144">
        <v>16.649646838566927</v>
      </c>
      <c r="G144">
        <v>115</v>
      </c>
      <c r="H144">
        <v>2.2497970000000005</v>
      </c>
      <c r="J144">
        <v>0.006130956521739131</v>
      </c>
      <c r="K144">
        <v>2.8125345880330928</v>
      </c>
      <c r="N144">
        <v>33.47912202380952</v>
      </c>
    </row>
    <row r="145" spans="1:14" ht="12.75">
      <c r="A145">
        <v>2001</v>
      </c>
      <c r="B145" t="s">
        <v>20</v>
      </c>
      <c r="C145">
        <v>211</v>
      </c>
      <c r="D145">
        <v>0.83624</v>
      </c>
      <c r="E145">
        <v>0.01149</v>
      </c>
      <c r="F145">
        <v>1.3740074619726395</v>
      </c>
      <c r="G145">
        <v>115</v>
      </c>
      <c r="H145">
        <v>2.9247361</v>
      </c>
      <c r="J145">
        <v>0.007271652173913044</v>
      </c>
      <c r="K145">
        <v>3.8475445325444</v>
      </c>
      <c r="N145">
        <v>43.52285863095238</v>
      </c>
    </row>
    <row r="146" spans="1:14" ht="12.75">
      <c r="A146">
        <v>2001</v>
      </c>
      <c r="B146" t="s">
        <v>20</v>
      </c>
      <c r="C146">
        <v>212</v>
      </c>
      <c r="D146">
        <v>0.83664</v>
      </c>
      <c r="E146">
        <v>0.0137</v>
      </c>
      <c r="F146">
        <v>1.6375023905144386</v>
      </c>
      <c r="G146">
        <v>115</v>
      </c>
      <c r="H146">
        <v>2.9247361</v>
      </c>
      <c r="J146">
        <v>0.0072751304347826095</v>
      </c>
      <c r="K146">
        <v>3.8512225345486386</v>
      </c>
      <c r="N146">
        <v>43.52285863095238</v>
      </c>
    </row>
    <row r="147" spans="1:14" ht="12.75">
      <c r="A147">
        <v>2001</v>
      </c>
      <c r="B147" t="s">
        <v>20</v>
      </c>
      <c r="C147">
        <v>301</v>
      </c>
      <c r="D147">
        <v>0.60918</v>
      </c>
      <c r="E147">
        <v>0.05791</v>
      </c>
      <c r="F147">
        <v>9.506221478052463</v>
      </c>
      <c r="G147">
        <v>115</v>
      </c>
      <c r="H147">
        <v>2.6997564</v>
      </c>
      <c r="J147">
        <v>0.005297217391304348</v>
      </c>
      <c r="K147">
        <v>2.236826066106699</v>
      </c>
      <c r="N147">
        <v>40.174946428571424</v>
      </c>
    </row>
    <row r="148" spans="1:14" ht="12.75">
      <c r="A148">
        <v>2001</v>
      </c>
      <c r="B148" t="s">
        <v>20</v>
      </c>
      <c r="C148">
        <v>302</v>
      </c>
      <c r="D148">
        <v>0.74191</v>
      </c>
      <c r="E148">
        <v>0.13916</v>
      </c>
      <c r="F148">
        <v>18.75699208798911</v>
      </c>
      <c r="G148">
        <v>115</v>
      </c>
      <c r="H148">
        <v>3.93714475</v>
      </c>
      <c r="J148">
        <v>0.0064513913043478255</v>
      </c>
      <c r="K148">
        <v>3.071326337947293</v>
      </c>
      <c r="N148">
        <v>58.58846354166666</v>
      </c>
    </row>
    <row r="149" spans="1:14" ht="12.75">
      <c r="A149">
        <v>2001</v>
      </c>
      <c r="B149" t="s">
        <v>20</v>
      </c>
      <c r="C149">
        <v>308</v>
      </c>
      <c r="D149">
        <v>0.83918</v>
      </c>
      <c r="E149">
        <v>0.01162</v>
      </c>
      <c r="F149">
        <v>1.3846850496913654</v>
      </c>
      <c r="G149">
        <v>115</v>
      </c>
      <c r="H149">
        <v>3.599675200000001</v>
      </c>
      <c r="J149">
        <v>0.007297217391304348</v>
      </c>
      <c r="K149">
        <v>3.874660035924021</v>
      </c>
      <c r="N149">
        <v>53.566595238095246</v>
      </c>
    </row>
    <row r="150" spans="1:14" ht="12.75">
      <c r="A150">
        <v>2001</v>
      </c>
      <c r="B150" t="s">
        <v>20</v>
      </c>
      <c r="C150">
        <v>309</v>
      </c>
      <c r="D150">
        <v>0.58235</v>
      </c>
      <c r="E150">
        <v>0.07917</v>
      </c>
      <c r="F150">
        <v>13.594917146046193</v>
      </c>
      <c r="G150">
        <v>115</v>
      </c>
      <c r="H150">
        <v>0.6749391</v>
      </c>
      <c r="J150">
        <v>0.0050639130434782615</v>
      </c>
      <c r="K150">
        <v>2.097967925957972</v>
      </c>
      <c r="N150">
        <v>10.043736607142856</v>
      </c>
    </row>
    <row r="151" spans="1:14" ht="12.75">
      <c r="A151">
        <v>2001</v>
      </c>
      <c r="B151" t="s">
        <v>20</v>
      </c>
      <c r="C151">
        <v>310</v>
      </c>
      <c r="D151">
        <v>0.78014</v>
      </c>
      <c r="E151">
        <v>0.02403</v>
      </c>
      <c r="F151">
        <v>3.0802163714205144</v>
      </c>
      <c r="G151">
        <v>115</v>
      </c>
      <c r="H151">
        <v>2.6997564</v>
      </c>
      <c r="J151">
        <v>0.006783826086956522</v>
      </c>
      <c r="K151">
        <v>3.3650046164155976</v>
      </c>
      <c r="N151">
        <v>40.174946428571424</v>
      </c>
    </row>
    <row r="152" spans="1:14" ht="12.75">
      <c r="A152">
        <v>2001</v>
      </c>
      <c r="B152" t="s">
        <v>20</v>
      </c>
      <c r="C152">
        <v>311</v>
      </c>
      <c r="D152">
        <v>0.83844</v>
      </c>
      <c r="E152">
        <v>0.00917</v>
      </c>
      <c r="F152">
        <v>1.0936978197605076</v>
      </c>
      <c r="G152">
        <v>115</v>
      </c>
      <c r="H152">
        <v>4.499594000000001</v>
      </c>
      <c r="J152">
        <v>0.007290782608695652</v>
      </c>
      <c r="K152">
        <v>3.8678171017597056</v>
      </c>
      <c r="N152">
        <v>66.95824404761905</v>
      </c>
    </row>
    <row r="153" spans="1:14" ht="12.75">
      <c r="A153">
        <v>2001</v>
      </c>
      <c r="B153" t="s">
        <v>20</v>
      </c>
      <c r="C153">
        <v>312</v>
      </c>
      <c r="D153">
        <v>0.84398</v>
      </c>
      <c r="E153">
        <v>0.00982</v>
      </c>
      <c r="F153">
        <v>1.1635346809166094</v>
      </c>
      <c r="G153">
        <v>115</v>
      </c>
      <c r="H153">
        <v>1.9123274499999998</v>
      </c>
      <c r="J153">
        <v>0.00733895652173913</v>
      </c>
      <c r="K153">
        <v>3.9193415408581798</v>
      </c>
      <c r="N153">
        <v>28.45725372023809</v>
      </c>
    </row>
    <row r="154" spans="1:14" ht="12.75">
      <c r="A154">
        <v>2001</v>
      </c>
      <c r="B154" t="s">
        <v>20</v>
      </c>
      <c r="C154">
        <v>401</v>
      </c>
      <c r="D154">
        <v>0.59594</v>
      </c>
      <c r="E154">
        <v>0.06869</v>
      </c>
      <c r="F154">
        <v>11.526328153840991</v>
      </c>
      <c r="G154">
        <v>115</v>
      </c>
      <c r="H154">
        <v>2.3622868500000003</v>
      </c>
      <c r="J154">
        <v>0.005182086956521739</v>
      </c>
      <c r="K154">
        <v>2.1671904298138966</v>
      </c>
      <c r="N154">
        <v>35.153078125</v>
      </c>
    </row>
    <row r="155" spans="1:14" ht="12.75">
      <c r="A155">
        <v>2001</v>
      </c>
      <c r="B155" t="s">
        <v>20</v>
      </c>
      <c r="C155">
        <v>402</v>
      </c>
      <c r="D155">
        <v>0.83572</v>
      </c>
      <c r="E155">
        <v>0.01269</v>
      </c>
      <c r="F155">
        <v>1.5184511558895324</v>
      </c>
      <c r="G155">
        <v>115</v>
      </c>
      <c r="H155">
        <v>3.8246548999999996</v>
      </c>
      <c r="J155">
        <v>0.0072671304347826085</v>
      </c>
      <c r="K155">
        <v>3.8427683807333315</v>
      </c>
      <c r="N155">
        <v>56.91450744047618</v>
      </c>
    </row>
    <row r="156" spans="1:14" ht="12.75">
      <c r="A156">
        <v>2001</v>
      </c>
      <c r="B156" t="s">
        <v>20</v>
      </c>
      <c r="C156">
        <v>408</v>
      </c>
      <c r="D156">
        <v>0.85084</v>
      </c>
      <c r="E156">
        <v>0.00553</v>
      </c>
      <c r="F156">
        <v>0.6499459357811105</v>
      </c>
      <c r="G156">
        <v>115</v>
      </c>
      <c r="H156">
        <v>3.93714475</v>
      </c>
      <c r="J156">
        <v>0.007398608695652174</v>
      </c>
      <c r="K156">
        <v>3.984094732175488</v>
      </c>
      <c r="N156">
        <v>58.58846354166666</v>
      </c>
    </row>
    <row r="157" spans="1:14" ht="12.75">
      <c r="A157">
        <v>2001</v>
      </c>
      <c r="B157" t="s">
        <v>20</v>
      </c>
      <c r="C157">
        <v>409</v>
      </c>
      <c r="D157">
        <v>0.16583</v>
      </c>
      <c r="E157">
        <v>0.19985</v>
      </c>
      <c r="F157" t="s">
        <v>45</v>
      </c>
      <c r="G157">
        <v>115</v>
      </c>
      <c r="H157">
        <v>1.01240865</v>
      </c>
      <c r="J157">
        <v>0.0014420000000000001</v>
      </c>
      <c r="K157">
        <v>0.7757148473393665</v>
      </c>
      <c r="N157">
        <v>15.065604910714283</v>
      </c>
    </row>
    <row r="158" spans="1:14" ht="12.75">
      <c r="A158">
        <v>2001</v>
      </c>
      <c r="B158" t="s">
        <v>20</v>
      </c>
      <c r="C158">
        <v>410</v>
      </c>
      <c r="D158">
        <v>0.75309</v>
      </c>
      <c r="E158">
        <v>0.05205</v>
      </c>
      <c r="F158">
        <v>6.911524518981794</v>
      </c>
      <c r="G158">
        <v>115</v>
      </c>
      <c r="H158">
        <v>2.3622868500000003</v>
      </c>
      <c r="J158">
        <v>0.006548608695652174</v>
      </c>
      <c r="K158">
        <v>3.1544530385744105</v>
      </c>
      <c r="N158">
        <v>35.153078125</v>
      </c>
    </row>
    <row r="159" spans="1:14" ht="12.75">
      <c r="A159">
        <v>2001</v>
      </c>
      <c r="B159" t="s">
        <v>20</v>
      </c>
      <c r="C159">
        <v>411</v>
      </c>
      <c r="D159">
        <v>0.83951</v>
      </c>
      <c r="E159">
        <v>0.00618</v>
      </c>
      <c r="F159">
        <v>0.7361437028742956</v>
      </c>
      <c r="G159">
        <v>115</v>
      </c>
      <c r="H159">
        <v>2.9247361</v>
      </c>
      <c r="J159">
        <v>0.007300086956521739</v>
      </c>
      <c r="K159">
        <v>3.877715516618908</v>
      </c>
      <c r="N159">
        <v>43.52285863095238</v>
      </c>
    </row>
    <row r="160" spans="1:14" ht="12.75">
      <c r="A160">
        <v>2001</v>
      </c>
      <c r="B160" t="s">
        <v>20</v>
      </c>
      <c r="C160">
        <v>412</v>
      </c>
      <c r="D160">
        <v>0.84957</v>
      </c>
      <c r="E160">
        <v>0.00471</v>
      </c>
      <c r="F160">
        <v>0.5543981072777993</v>
      </c>
      <c r="G160">
        <v>115</v>
      </c>
      <c r="H160">
        <v>2.3622868500000003</v>
      </c>
      <c r="J160">
        <v>0.007387565217391305</v>
      </c>
      <c r="K160">
        <v>3.972026723447586</v>
      </c>
      <c r="N160">
        <v>35.153078125</v>
      </c>
    </row>
    <row r="161" spans="1:14" ht="12.75">
      <c r="A161">
        <v>2001</v>
      </c>
      <c r="B161" t="s">
        <v>21</v>
      </c>
      <c r="C161">
        <v>101</v>
      </c>
      <c r="D161">
        <v>0.1987</v>
      </c>
      <c r="E161">
        <v>0.025152</v>
      </c>
      <c r="F161">
        <v>12.65827881227982</v>
      </c>
      <c r="G161">
        <v>55</v>
      </c>
      <c r="H161">
        <v>1.7110125</v>
      </c>
      <c r="J161">
        <v>0.0036127272727272727</v>
      </c>
      <c r="K161">
        <v>1.4082228096672829</v>
      </c>
      <c r="N161">
        <v>25.461495535714285</v>
      </c>
    </row>
    <row r="162" spans="1:14" ht="12.75">
      <c r="A162">
        <v>2001</v>
      </c>
      <c r="B162" t="s">
        <v>21</v>
      </c>
      <c r="C162">
        <v>102</v>
      </c>
      <c r="D162">
        <v>0.27033</v>
      </c>
      <c r="E162">
        <v>0.065175</v>
      </c>
      <c r="F162">
        <v>24.10942181777827</v>
      </c>
      <c r="G162">
        <v>55</v>
      </c>
      <c r="H162">
        <v>1.0266075</v>
      </c>
      <c r="J162">
        <v>0.00491509090909091</v>
      </c>
      <c r="K162">
        <v>2.0139294857199013</v>
      </c>
      <c r="N162">
        <v>15.276897321428569</v>
      </c>
    </row>
    <row r="163" spans="1:14" ht="12.75">
      <c r="A163">
        <v>2001</v>
      </c>
      <c r="B163" t="s">
        <v>21</v>
      </c>
      <c r="C163">
        <v>103</v>
      </c>
      <c r="D163">
        <v>0.30431</v>
      </c>
      <c r="E163">
        <v>0.046905</v>
      </c>
      <c r="F163">
        <v>15.413558542275968</v>
      </c>
      <c r="G163">
        <v>55</v>
      </c>
      <c r="H163">
        <v>1.9391475</v>
      </c>
      <c r="J163">
        <v>0.005532909090909091</v>
      </c>
      <c r="K163">
        <v>2.3864393328611397</v>
      </c>
      <c r="N163">
        <v>28.856361607142855</v>
      </c>
    </row>
    <row r="164" spans="1:14" ht="12.75">
      <c r="A164">
        <v>2001</v>
      </c>
      <c r="B164" t="s">
        <v>21</v>
      </c>
      <c r="C164">
        <v>104</v>
      </c>
      <c r="D164">
        <v>0.4204</v>
      </c>
      <c r="E164">
        <v>0.099147</v>
      </c>
      <c r="F164">
        <v>23.58396764985728</v>
      </c>
      <c r="G164">
        <v>55</v>
      </c>
      <c r="H164">
        <v>2.6235524999999997</v>
      </c>
      <c r="J164">
        <v>0.007643636363636364</v>
      </c>
      <c r="K164">
        <v>4.261491506886673</v>
      </c>
      <c r="N164">
        <v>39.040959821428565</v>
      </c>
    </row>
    <row r="165" spans="1:14" ht="12.75">
      <c r="A165">
        <v>2001</v>
      </c>
      <c r="B165" t="s">
        <v>21</v>
      </c>
      <c r="C165">
        <v>105</v>
      </c>
      <c r="D165">
        <v>0.29606</v>
      </c>
      <c r="E165">
        <v>0.033467</v>
      </c>
      <c r="F165">
        <v>11.304127541714516</v>
      </c>
      <c r="G165">
        <v>55</v>
      </c>
      <c r="H165">
        <v>1.2547425</v>
      </c>
      <c r="J165">
        <v>0.005382909090909091</v>
      </c>
      <c r="K165">
        <v>2.2901044689930616</v>
      </c>
      <c r="N165">
        <v>18.67176339285714</v>
      </c>
    </row>
    <row r="166" spans="1:14" ht="12.75">
      <c r="A166">
        <v>2001</v>
      </c>
      <c r="B166" t="s">
        <v>21</v>
      </c>
      <c r="C166">
        <v>106</v>
      </c>
      <c r="D166">
        <v>0.42513</v>
      </c>
      <c r="E166">
        <v>0.066148</v>
      </c>
      <c r="F166">
        <v>15.559475925011174</v>
      </c>
      <c r="G166">
        <v>55</v>
      </c>
      <c r="H166">
        <v>1.596945</v>
      </c>
      <c r="J166">
        <v>0.007729636363636364</v>
      </c>
      <c r="K166">
        <v>4.363364429776357</v>
      </c>
      <c r="N166">
        <v>23.7640625</v>
      </c>
    </row>
    <row r="167" spans="1:14" ht="12.75">
      <c r="A167">
        <v>2001</v>
      </c>
      <c r="B167" t="s">
        <v>21</v>
      </c>
      <c r="C167">
        <v>107</v>
      </c>
      <c r="D167">
        <v>0.36501</v>
      </c>
      <c r="E167">
        <v>0.044332</v>
      </c>
      <c r="F167">
        <v>12.145420673406209</v>
      </c>
      <c r="G167">
        <v>55</v>
      </c>
      <c r="H167">
        <v>3.0798225</v>
      </c>
      <c r="J167">
        <v>0.006636545454545455</v>
      </c>
      <c r="K167">
        <v>3.2315805285076173</v>
      </c>
      <c r="N167">
        <v>45.83069196428571</v>
      </c>
    </row>
    <row r="168" spans="1:14" ht="12.75">
      <c r="A168">
        <v>2001</v>
      </c>
      <c r="B168" t="s">
        <v>21</v>
      </c>
      <c r="C168">
        <v>201</v>
      </c>
      <c r="D168">
        <v>0.21876</v>
      </c>
      <c r="E168">
        <v>0.051274</v>
      </c>
      <c r="F168">
        <v>23.438471384165293</v>
      </c>
      <c r="G168">
        <v>55</v>
      </c>
      <c r="H168">
        <v>1.2547425</v>
      </c>
      <c r="J168">
        <v>0.003977454545454545</v>
      </c>
      <c r="K168">
        <v>1.5566235312902768</v>
      </c>
      <c r="N168">
        <v>18.67176339285714</v>
      </c>
    </row>
    <row r="169" spans="1:14" ht="12.75">
      <c r="A169">
        <v>2001</v>
      </c>
      <c r="B169" t="s">
        <v>21</v>
      </c>
      <c r="C169">
        <v>202</v>
      </c>
      <c r="D169">
        <v>0.42808</v>
      </c>
      <c r="E169">
        <v>0.026845</v>
      </c>
      <c r="F169">
        <v>6.271024107643432</v>
      </c>
      <c r="G169">
        <v>55</v>
      </c>
      <c r="H169">
        <v>2.1672825000000007</v>
      </c>
      <c r="J169">
        <v>0.007783272727272727</v>
      </c>
      <c r="K169">
        <v>4.428129796482998</v>
      </c>
      <c r="N169">
        <v>32.25122767857143</v>
      </c>
    </row>
    <row r="170" spans="1:14" ht="12.75">
      <c r="A170">
        <v>2001</v>
      </c>
      <c r="B170" t="s">
        <v>21</v>
      </c>
      <c r="C170">
        <v>203</v>
      </c>
      <c r="D170">
        <v>0.34224</v>
      </c>
      <c r="E170">
        <v>0.062155</v>
      </c>
      <c r="F170">
        <v>18.161231884057973</v>
      </c>
      <c r="G170">
        <v>55</v>
      </c>
      <c r="H170">
        <v>1.7110125</v>
      </c>
      <c r="J170">
        <v>0.0062225454545454546</v>
      </c>
      <c r="K170">
        <v>2.884194174263099</v>
      </c>
      <c r="N170">
        <v>25.461495535714285</v>
      </c>
    </row>
    <row r="171" spans="1:14" ht="12.75">
      <c r="A171">
        <v>2001</v>
      </c>
      <c r="B171" t="s">
        <v>21</v>
      </c>
      <c r="C171">
        <v>204</v>
      </c>
      <c r="D171">
        <v>0.2956</v>
      </c>
      <c r="E171">
        <v>0.082181</v>
      </c>
      <c r="F171">
        <v>27.801420838971584</v>
      </c>
      <c r="G171">
        <v>55</v>
      </c>
      <c r="H171">
        <v>1.82508</v>
      </c>
      <c r="J171">
        <v>0.005374545454545454</v>
      </c>
      <c r="K171">
        <v>2.2848490142861144</v>
      </c>
      <c r="N171">
        <v>27.158928571428568</v>
      </c>
    </row>
    <row r="172" spans="1:14" ht="12.75">
      <c r="A172">
        <v>2001</v>
      </c>
      <c r="B172" t="s">
        <v>21</v>
      </c>
      <c r="C172">
        <v>205</v>
      </c>
      <c r="D172">
        <v>0.33575</v>
      </c>
      <c r="E172">
        <v>0.097595</v>
      </c>
      <c r="F172">
        <v>29.06775874906925</v>
      </c>
      <c r="G172">
        <v>55</v>
      </c>
      <c r="H172">
        <v>2.1672825000000007</v>
      </c>
      <c r="J172">
        <v>0.0061045454545454545</v>
      </c>
      <c r="K172">
        <v>2.7922031543270234</v>
      </c>
      <c r="N172">
        <v>32.25122767857143</v>
      </c>
    </row>
    <row r="173" spans="1:14" ht="12.75">
      <c r="A173">
        <v>2001</v>
      </c>
      <c r="B173" t="s">
        <v>21</v>
      </c>
      <c r="C173">
        <v>206</v>
      </c>
      <c r="D173">
        <v>0.23104</v>
      </c>
      <c r="E173">
        <v>0.040529</v>
      </c>
      <c r="F173">
        <v>17.541984072022164</v>
      </c>
      <c r="G173">
        <v>55</v>
      </c>
      <c r="H173">
        <v>1.3688099999999999</v>
      </c>
      <c r="J173">
        <v>0.004200727272727273</v>
      </c>
      <c r="K173">
        <v>1.6550845426866645</v>
      </c>
      <c r="N173">
        <v>20.369196428571424</v>
      </c>
    </row>
    <row r="174" spans="1:14" ht="12.75">
      <c r="A174">
        <v>2001</v>
      </c>
      <c r="B174" t="s">
        <v>21</v>
      </c>
      <c r="C174">
        <v>207</v>
      </c>
      <c r="D174">
        <v>0.10492</v>
      </c>
      <c r="E174">
        <v>0.048062</v>
      </c>
      <c r="F174">
        <v>45.808234845596644</v>
      </c>
      <c r="G174">
        <v>55</v>
      </c>
      <c r="H174">
        <v>0.34220249999999997</v>
      </c>
      <c r="J174">
        <v>0.0019076363636363635</v>
      </c>
      <c r="K174">
        <v>0.8815619673400272</v>
      </c>
      <c r="N174">
        <v>5.092299107142856</v>
      </c>
    </row>
    <row r="175" spans="1:14" ht="12.75">
      <c r="A175">
        <v>2001</v>
      </c>
      <c r="B175" t="s">
        <v>21</v>
      </c>
      <c r="C175">
        <v>301</v>
      </c>
      <c r="D175">
        <v>0.19404</v>
      </c>
      <c r="E175">
        <v>0.034275</v>
      </c>
      <c r="F175">
        <v>17.663883735312307</v>
      </c>
      <c r="G175">
        <v>55</v>
      </c>
      <c r="H175">
        <v>1.2547425</v>
      </c>
      <c r="J175">
        <v>0.003528</v>
      </c>
      <c r="K175">
        <v>1.3758254921464481</v>
      </c>
      <c r="N175">
        <v>18.67176339285714</v>
      </c>
    </row>
    <row r="176" spans="1:14" ht="12.75">
      <c r="A176">
        <v>2001</v>
      </c>
      <c r="B176" t="s">
        <v>21</v>
      </c>
      <c r="C176">
        <v>302</v>
      </c>
      <c r="D176">
        <v>0.38422</v>
      </c>
      <c r="E176">
        <v>0.086237</v>
      </c>
      <c r="F176">
        <v>22.4446931445526</v>
      </c>
      <c r="G176">
        <v>55</v>
      </c>
      <c r="H176">
        <v>2.053215</v>
      </c>
      <c r="J176">
        <v>0.006985818181818182</v>
      </c>
      <c r="K176">
        <v>3.556996693697609</v>
      </c>
      <c r="N176">
        <v>30.553794642857138</v>
      </c>
    </row>
    <row r="177" spans="1:14" ht="12.75">
      <c r="A177">
        <v>2001</v>
      </c>
      <c r="B177" t="s">
        <v>21</v>
      </c>
      <c r="C177">
        <v>303</v>
      </c>
      <c r="D177">
        <v>0.19603</v>
      </c>
      <c r="E177">
        <v>0.08974</v>
      </c>
      <c r="F177">
        <v>45.778707340713154</v>
      </c>
      <c r="G177">
        <v>55</v>
      </c>
      <c r="H177">
        <v>1.0266075</v>
      </c>
      <c r="J177">
        <v>0.0035641818181818183</v>
      </c>
      <c r="K177">
        <v>1.3895682041067092</v>
      </c>
      <c r="N177">
        <v>15.276897321428569</v>
      </c>
    </row>
    <row r="178" spans="1:14" ht="12.75">
      <c r="A178">
        <v>2001</v>
      </c>
      <c r="B178" t="s">
        <v>21</v>
      </c>
      <c r="C178">
        <v>304</v>
      </c>
      <c r="D178">
        <v>0.27284</v>
      </c>
      <c r="E178">
        <v>0.064698</v>
      </c>
      <c r="F178">
        <v>23.71279870986659</v>
      </c>
      <c r="G178">
        <v>55</v>
      </c>
      <c r="H178">
        <v>1.0266075</v>
      </c>
      <c r="J178">
        <v>0.004960727272727273</v>
      </c>
      <c r="K178">
        <v>2.039335645241358</v>
      </c>
      <c r="N178">
        <v>15.276897321428569</v>
      </c>
    </row>
    <row r="179" spans="1:14" ht="12.75">
      <c r="A179">
        <v>2001</v>
      </c>
      <c r="B179" t="s">
        <v>21</v>
      </c>
      <c r="C179">
        <v>305</v>
      </c>
      <c r="D179">
        <v>0.37007</v>
      </c>
      <c r="E179">
        <v>0.091685</v>
      </c>
      <c r="F179">
        <v>24.775042559515768</v>
      </c>
      <c r="G179">
        <v>55</v>
      </c>
      <c r="H179">
        <v>2.3954175</v>
      </c>
      <c r="J179">
        <v>0.006728545454545455</v>
      </c>
      <c r="K179">
        <v>3.314291069006432</v>
      </c>
      <c r="N179">
        <v>35.64609375</v>
      </c>
    </row>
    <row r="180" spans="1:14" ht="12.75">
      <c r="A180">
        <v>2001</v>
      </c>
      <c r="B180" t="s">
        <v>21</v>
      </c>
      <c r="C180">
        <v>306</v>
      </c>
      <c r="D180">
        <v>0.29042</v>
      </c>
      <c r="E180">
        <v>0.079733</v>
      </c>
      <c r="F180">
        <v>27.454376420356724</v>
      </c>
      <c r="G180">
        <v>55</v>
      </c>
      <c r="H180">
        <v>1.7110125</v>
      </c>
      <c r="J180">
        <v>0.005280363636363637</v>
      </c>
      <c r="K180">
        <v>2.226494108755528</v>
      </c>
      <c r="N180">
        <v>25.461495535714285</v>
      </c>
    </row>
    <row r="181" spans="1:14" ht="12.75">
      <c r="A181">
        <v>2001</v>
      </c>
      <c r="B181" t="s">
        <v>21</v>
      </c>
      <c r="C181">
        <v>307</v>
      </c>
      <c r="D181">
        <v>0.32894</v>
      </c>
      <c r="E181">
        <v>0.040119</v>
      </c>
      <c r="F181">
        <v>12.19644920046209</v>
      </c>
      <c r="G181">
        <v>55</v>
      </c>
      <c r="H181">
        <v>1.3688099999999999</v>
      </c>
      <c r="J181">
        <v>0.005980727272727273</v>
      </c>
      <c r="K181">
        <v>2.6988293116844244</v>
      </c>
      <c r="N181">
        <v>20.369196428571424</v>
      </c>
    </row>
    <row r="182" spans="1:14" ht="12.75">
      <c r="A182">
        <v>2001</v>
      </c>
      <c r="B182" t="s">
        <v>21</v>
      </c>
      <c r="C182">
        <v>401</v>
      </c>
      <c r="D182">
        <v>0.22945</v>
      </c>
      <c r="E182">
        <v>0.077168</v>
      </c>
      <c r="F182">
        <v>33.63172804532578</v>
      </c>
      <c r="G182">
        <v>55</v>
      </c>
      <c r="H182">
        <v>1.1406749999999999</v>
      </c>
      <c r="J182">
        <v>0.004171818181818182</v>
      </c>
      <c r="K182">
        <v>1.6419930254814241</v>
      </c>
      <c r="N182">
        <v>16.974330357142854</v>
      </c>
    </row>
    <row r="183" spans="1:14" ht="12.75">
      <c r="A183">
        <v>2001</v>
      </c>
      <c r="B183" t="s">
        <v>21</v>
      </c>
      <c r="C183">
        <v>402</v>
      </c>
      <c r="D183">
        <v>0.29524</v>
      </c>
      <c r="E183">
        <v>0.053967</v>
      </c>
      <c r="F183">
        <v>18.279027232082374</v>
      </c>
      <c r="G183">
        <v>55</v>
      </c>
      <c r="H183">
        <v>1.2547425</v>
      </c>
      <c r="J183">
        <v>0.005368</v>
      </c>
      <c r="K183">
        <v>2.2807444638442975</v>
      </c>
      <c r="N183">
        <v>18.67176339285714</v>
      </c>
    </row>
    <row r="184" spans="1:11" ht="12.75">
      <c r="A184">
        <v>2001</v>
      </c>
      <c r="B184" t="s">
        <v>21</v>
      </c>
      <c r="C184">
        <v>403</v>
      </c>
      <c r="D184">
        <v>0.23227</v>
      </c>
      <c r="E184">
        <v>0.038708</v>
      </c>
      <c r="F184">
        <v>16.665088044086623</v>
      </c>
      <c r="G184">
        <v>55</v>
      </c>
      <c r="H184" t="s">
        <v>45</v>
      </c>
      <c r="J184">
        <v>0.004223090909090909</v>
      </c>
      <c r="K184">
        <v>1.6652835040290437</v>
      </c>
    </row>
    <row r="185" spans="1:14" ht="12.75">
      <c r="A185">
        <v>2001</v>
      </c>
      <c r="B185" t="s">
        <v>21</v>
      </c>
      <c r="C185">
        <v>404</v>
      </c>
      <c r="D185">
        <v>0.25584</v>
      </c>
      <c r="E185">
        <v>0.075689</v>
      </c>
      <c r="F185">
        <v>29.58450594121326</v>
      </c>
      <c r="G185">
        <v>55</v>
      </c>
      <c r="H185">
        <v>2.053215</v>
      </c>
      <c r="J185">
        <v>0.004651636363636364</v>
      </c>
      <c r="K185">
        <v>1.8733285427651372</v>
      </c>
      <c r="N185">
        <v>30.553794642857138</v>
      </c>
    </row>
    <row r="186" spans="1:14" ht="12.75">
      <c r="A186">
        <v>2001</v>
      </c>
      <c r="B186" t="s">
        <v>21</v>
      </c>
      <c r="C186">
        <v>405</v>
      </c>
      <c r="D186">
        <v>0.30594</v>
      </c>
      <c r="E186">
        <v>0.035386</v>
      </c>
      <c r="F186">
        <v>11.566320193501994</v>
      </c>
      <c r="G186">
        <v>55</v>
      </c>
      <c r="H186">
        <v>1.0266075</v>
      </c>
      <c r="J186">
        <v>0.0055625454545454546</v>
      </c>
      <c r="K186">
        <v>2.4059468946603126</v>
      </c>
      <c r="N186">
        <v>15.276897321428569</v>
      </c>
    </row>
    <row r="187" spans="1:14" ht="12.75">
      <c r="A187">
        <v>2001</v>
      </c>
      <c r="B187" t="s">
        <v>21</v>
      </c>
      <c r="C187">
        <v>406</v>
      </c>
      <c r="D187">
        <v>0.19993</v>
      </c>
      <c r="E187">
        <v>0.084835</v>
      </c>
      <c r="F187">
        <v>42.43235132296304</v>
      </c>
      <c r="G187">
        <v>55</v>
      </c>
      <c r="H187">
        <v>1.2547425</v>
      </c>
      <c r="J187">
        <v>0.003635090909090909</v>
      </c>
      <c r="K187">
        <v>1.4169005597319042</v>
      </c>
      <c r="N187">
        <v>18.67176339285714</v>
      </c>
    </row>
    <row r="188" spans="1:14" ht="12.75">
      <c r="A188">
        <v>2001</v>
      </c>
      <c r="B188" t="s">
        <v>21</v>
      </c>
      <c r="C188">
        <v>407</v>
      </c>
      <c r="D188">
        <v>0.29832</v>
      </c>
      <c r="E188">
        <v>0.056633</v>
      </c>
      <c r="F188">
        <v>18.983976937516765</v>
      </c>
      <c r="G188">
        <v>55</v>
      </c>
      <c r="H188">
        <v>1.4828774999999998</v>
      </c>
      <c r="J188">
        <v>0.005423999999999999</v>
      </c>
      <c r="K188">
        <v>2.316100862119683</v>
      </c>
      <c r="N188">
        <v>22.06662946428571</v>
      </c>
    </row>
    <row r="189" spans="1:14" ht="12.75">
      <c r="A189">
        <v>2002</v>
      </c>
      <c r="B189" t="s">
        <v>23</v>
      </c>
      <c r="C189">
        <v>101</v>
      </c>
      <c r="D189">
        <v>0.44392</v>
      </c>
      <c r="E189">
        <v>0.03617</v>
      </c>
      <c r="F189">
        <v>8.147864480086502</v>
      </c>
      <c r="G189">
        <v>100</v>
      </c>
      <c r="H189">
        <v>1.1563700986046512</v>
      </c>
      <c r="J189">
        <v>0.0044392</v>
      </c>
      <c r="K189">
        <v>1.767136692566616</v>
      </c>
      <c r="N189">
        <v>17.207888372093024</v>
      </c>
    </row>
    <row r="190" spans="1:14" ht="12.75">
      <c r="A190">
        <v>2002</v>
      </c>
      <c r="B190" t="s">
        <v>23</v>
      </c>
      <c r="C190">
        <v>105</v>
      </c>
      <c r="D190">
        <v>0.72467</v>
      </c>
      <c r="E190">
        <v>0.01789</v>
      </c>
      <c r="F190">
        <v>2.468709895538659</v>
      </c>
      <c r="G190">
        <v>100</v>
      </c>
      <c r="H190">
        <v>3.2378362760930237</v>
      </c>
      <c r="J190">
        <v>0.0072467</v>
      </c>
      <c r="K190">
        <v>3.8212622458938803</v>
      </c>
      <c r="N190">
        <v>48.18208744186047</v>
      </c>
    </row>
    <row r="191" spans="1:14" ht="12.75">
      <c r="A191">
        <v>2002</v>
      </c>
      <c r="B191" t="s">
        <v>23</v>
      </c>
      <c r="C191">
        <v>106</v>
      </c>
      <c r="D191">
        <v>0.72351</v>
      </c>
      <c r="E191">
        <v>0.01811</v>
      </c>
      <c r="F191">
        <v>2.5030752857596994</v>
      </c>
      <c r="G191">
        <v>100</v>
      </c>
      <c r="H191">
        <v>2.890925246511628</v>
      </c>
      <c r="J191">
        <v>0.0072350999999999995</v>
      </c>
      <c r="K191">
        <v>3.809105097107849</v>
      </c>
      <c r="N191">
        <v>43.01972093023256</v>
      </c>
    </row>
    <row r="192" spans="1:14" ht="12.75">
      <c r="A192">
        <v>2002</v>
      </c>
      <c r="B192" t="s">
        <v>23</v>
      </c>
      <c r="C192">
        <v>107</v>
      </c>
      <c r="D192">
        <v>0.6866</v>
      </c>
      <c r="E192">
        <v>0.0283</v>
      </c>
      <c r="F192">
        <v>4.121759394115934</v>
      </c>
      <c r="G192">
        <v>100</v>
      </c>
      <c r="H192">
        <v>4.394206374697674</v>
      </c>
      <c r="J192">
        <v>0.006866</v>
      </c>
      <c r="K192">
        <v>3.4418272541795885</v>
      </c>
      <c r="N192">
        <v>65.38997581395348</v>
      </c>
    </row>
    <row r="193" spans="1:14" ht="12.75">
      <c r="A193">
        <v>2002</v>
      </c>
      <c r="B193" t="s">
        <v>23</v>
      </c>
      <c r="C193">
        <v>108</v>
      </c>
      <c r="D193">
        <v>0.72705</v>
      </c>
      <c r="E193">
        <v>0.01722</v>
      </c>
      <c r="F193">
        <v>2.3684753455745824</v>
      </c>
      <c r="G193">
        <v>100</v>
      </c>
      <c r="H193">
        <v>2.544014216930233</v>
      </c>
      <c r="J193">
        <v>0.0072705</v>
      </c>
      <c r="K193">
        <v>3.8463269690265367</v>
      </c>
      <c r="N193">
        <v>37.85735441860466</v>
      </c>
    </row>
    <row r="194" spans="1:14" ht="12.75">
      <c r="A194">
        <v>2002</v>
      </c>
      <c r="B194" t="s">
        <v>23</v>
      </c>
      <c r="C194">
        <v>109</v>
      </c>
      <c r="D194">
        <v>0.69544</v>
      </c>
      <c r="E194">
        <v>0.01767</v>
      </c>
      <c r="F194">
        <v>2.5408374554239046</v>
      </c>
      <c r="G194">
        <v>100</v>
      </c>
      <c r="H194">
        <v>3.9316583352558143</v>
      </c>
      <c r="J194">
        <v>0.0069543999999999995</v>
      </c>
      <c r="K194">
        <v>3.5264298629655997</v>
      </c>
      <c r="N194">
        <v>58.50682046511627</v>
      </c>
    </row>
    <row r="195" spans="1:14" ht="12.75">
      <c r="A195">
        <v>2002</v>
      </c>
      <c r="B195" t="s">
        <v>23</v>
      </c>
      <c r="C195">
        <v>110</v>
      </c>
      <c r="D195">
        <v>0.71747</v>
      </c>
      <c r="E195">
        <v>0.00852</v>
      </c>
      <c r="F195">
        <v>1.1875060978159364</v>
      </c>
      <c r="G195">
        <v>100</v>
      </c>
      <c r="H195">
        <v>3.4691102958139535</v>
      </c>
      <c r="J195">
        <v>0.007174700000000001</v>
      </c>
      <c r="K195">
        <v>3.7464262998701656</v>
      </c>
      <c r="N195">
        <v>51.62366511627907</v>
      </c>
    </row>
    <row r="196" spans="1:14" ht="12.75">
      <c r="A196">
        <v>2002</v>
      </c>
      <c r="B196" t="s">
        <v>23</v>
      </c>
      <c r="C196">
        <v>201</v>
      </c>
      <c r="D196">
        <v>0.62778</v>
      </c>
      <c r="E196">
        <v>0.03272</v>
      </c>
      <c r="F196">
        <v>5.212016948612571</v>
      </c>
      <c r="G196">
        <v>100</v>
      </c>
      <c r="H196">
        <v>1.9658291676279072</v>
      </c>
      <c r="J196">
        <v>0.0062778</v>
      </c>
      <c r="K196">
        <v>2.928305619511511</v>
      </c>
      <c r="N196">
        <v>29.253410232558135</v>
      </c>
    </row>
    <row r="197" spans="1:14" ht="12.75">
      <c r="A197">
        <v>2002</v>
      </c>
      <c r="B197" t="s">
        <v>23</v>
      </c>
      <c r="C197">
        <v>205</v>
      </c>
      <c r="D197">
        <v>0.70923</v>
      </c>
      <c r="E197">
        <v>0.02794</v>
      </c>
      <c r="F197">
        <v>3.9394836653835847</v>
      </c>
      <c r="G197">
        <v>100</v>
      </c>
      <c r="H197">
        <v>2.890925246511628</v>
      </c>
      <c r="J197">
        <v>0.0070923</v>
      </c>
      <c r="K197">
        <v>3.662577442759913</v>
      </c>
      <c r="N197">
        <v>43.01972093023256</v>
      </c>
    </row>
    <row r="198" spans="1:14" ht="12.75">
      <c r="A198">
        <v>2002</v>
      </c>
      <c r="B198" t="s">
        <v>23</v>
      </c>
      <c r="C198">
        <v>206</v>
      </c>
      <c r="D198">
        <v>0.75213</v>
      </c>
      <c r="E198">
        <v>0.01063</v>
      </c>
      <c r="F198">
        <v>1.4133195059364738</v>
      </c>
      <c r="G198">
        <v>100</v>
      </c>
      <c r="H198">
        <v>3.353473285953488</v>
      </c>
      <c r="J198">
        <v>0.0075213</v>
      </c>
      <c r="K198">
        <v>4.120660305728367</v>
      </c>
      <c r="N198">
        <v>49.902876279069766</v>
      </c>
    </row>
    <row r="199" spans="1:14" ht="12.75">
      <c r="A199">
        <v>2002</v>
      </c>
      <c r="B199" t="s">
        <v>23</v>
      </c>
      <c r="C199">
        <v>207</v>
      </c>
      <c r="D199">
        <v>0.73824</v>
      </c>
      <c r="E199">
        <v>0.01293</v>
      </c>
      <c r="F199">
        <v>1.7514629388816645</v>
      </c>
      <c r="G199">
        <v>100</v>
      </c>
      <c r="H199">
        <v>2.890925246511628</v>
      </c>
      <c r="J199">
        <v>0.0073824</v>
      </c>
      <c r="K199">
        <v>3.966394869868351</v>
      </c>
      <c r="N199">
        <v>43.01972093023256</v>
      </c>
    </row>
    <row r="200" spans="1:14" ht="12.75">
      <c r="A200">
        <v>2002</v>
      </c>
      <c r="B200" t="s">
        <v>23</v>
      </c>
      <c r="C200">
        <v>208</v>
      </c>
      <c r="D200">
        <v>0.73079</v>
      </c>
      <c r="E200">
        <v>0.02154</v>
      </c>
      <c r="F200">
        <v>2.94749517645288</v>
      </c>
      <c r="G200">
        <v>100</v>
      </c>
      <c r="H200">
        <v>3.2378362760930237</v>
      </c>
      <c r="J200">
        <v>0.007307900000000001</v>
      </c>
      <c r="K200">
        <v>3.8860469740391648</v>
      </c>
      <c r="N200">
        <v>48.18208744186047</v>
      </c>
    </row>
    <row r="201" spans="1:14" ht="12.75">
      <c r="A201">
        <v>2002</v>
      </c>
      <c r="B201" t="s">
        <v>23</v>
      </c>
      <c r="C201">
        <v>209</v>
      </c>
      <c r="D201">
        <v>0.72941</v>
      </c>
      <c r="E201">
        <v>0.02066</v>
      </c>
      <c r="F201">
        <v>2.83242620748276</v>
      </c>
      <c r="G201">
        <v>100</v>
      </c>
      <c r="H201">
        <v>4.394206374697674</v>
      </c>
      <c r="J201">
        <v>0.0072941</v>
      </c>
      <c r="K201">
        <v>3.871343401208492</v>
      </c>
      <c r="N201">
        <v>65.38997581395348</v>
      </c>
    </row>
    <row r="202" spans="1:14" ht="12.75">
      <c r="A202">
        <v>2002</v>
      </c>
      <c r="B202" t="s">
        <v>23</v>
      </c>
      <c r="C202">
        <v>210</v>
      </c>
      <c r="D202">
        <v>0.73589</v>
      </c>
      <c r="E202">
        <v>0.01454</v>
      </c>
      <c r="F202">
        <v>1.9758387802524833</v>
      </c>
      <c r="G202">
        <v>100</v>
      </c>
      <c r="H202">
        <v>2.775288236651163</v>
      </c>
      <c r="J202">
        <v>0.007358900000000001</v>
      </c>
      <c r="K202">
        <v>3.940872474013308</v>
      </c>
      <c r="N202">
        <v>41.298932093023254</v>
      </c>
    </row>
    <row r="203" spans="1:14" ht="12.75">
      <c r="A203">
        <v>2002</v>
      </c>
      <c r="B203" t="s">
        <v>23</v>
      </c>
      <c r="C203">
        <v>301</v>
      </c>
      <c r="D203">
        <v>0.63529</v>
      </c>
      <c r="E203">
        <v>0.0484</v>
      </c>
      <c r="F203">
        <v>7.618567898125265</v>
      </c>
      <c r="G203">
        <v>100</v>
      </c>
      <c r="H203">
        <v>2.3127401972093025</v>
      </c>
      <c r="J203">
        <v>0.0063529</v>
      </c>
      <c r="K203">
        <v>2.989343920969154</v>
      </c>
      <c r="N203">
        <v>34.41577674418605</v>
      </c>
    </row>
    <row r="204" spans="1:14" ht="12.75">
      <c r="A204">
        <v>2002</v>
      </c>
      <c r="B204" t="s">
        <v>23</v>
      </c>
      <c r="C204">
        <v>305</v>
      </c>
      <c r="D204">
        <v>0.70489</v>
      </c>
      <c r="E204">
        <v>0.02863</v>
      </c>
      <c r="F204">
        <v>4.061626636780207</v>
      </c>
      <c r="G204">
        <v>100</v>
      </c>
      <c r="H204">
        <v>3.0065622563720935</v>
      </c>
      <c r="J204">
        <v>0.0070489</v>
      </c>
      <c r="K204">
        <v>3.619171524104688</v>
      </c>
      <c r="N204">
        <v>44.740509767441864</v>
      </c>
    </row>
    <row r="205" spans="1:14" ht="12.75">
      <c r="A205">
        <v>2002</v>
      </c>
      <c r="B205" t="s">
        <v>23</v>
      </c>
      <c r="C205">
        <v>306</v>
      </c>
      <c r="D205">
        <v>0.7045</v>
      </c>
      <c r="E205">
        <v>0.03271</v>
      </c>
      <c r="F205">
        <v>4.643009226401704</v>
      </c>
      <c r="G205">
        <v>100</v>
      </c>
      <c r="H205">
        <v>3.8160213253953486</v>
      </c>
      <c r="J205">
        <v>0.007045</v>
      </c>
      <c r="K205">
        <v>3.6152962732826515</v>
      </c>
      <c r="N205">
        <v>56.786031627906965</v>
      </c>
    </row>
    <row r="206" spans="1:14" ht="12.75">
      <c r="A206">
        <v>2002</v>
      </c>
      <c r="B206" t="s">
        <v>23</v>
      </c>
      <c r="C206">
        <v>307</v>
      </c>
      <c r="D206">
        <v>0.71023</v>
      </c>
      <c r="E206">
        <v>0.03831</v>
      </c>
      <c r="F206">
        <v>5.394027286935218</v>
      </c>
      <c r="G206">
        <v>100</v>
      </c>
      <c r="H206">
        <v>2.6596512267906984</v>
      </c>
      <c r="J206">
        <v>0.007102300000000001</v>
      </c>
      <c r="K206">
        <v>3.672652374578569</v>
      </c>
      <c r="N206">
        <v>39.57814325581396</v>
      </c>
    </row>
    <row r="207" spans="1:14" ht="12.75">
      <c r="A207">
        <v>2002</v>
      </c>
      <c r="B207" t="s">
        <v>23</v>
      </c>
      <c r="C207">
        <v>308</v>
      </c>
      <c r="D207">
        <v>0.69405</v>
      </c>
      <c r="E207">
        <v>0.01472</v>
      </c>
      <c r="F207">
        <v>2.1208846624882938</v>
      </c>
      <c r="G207">
        <v>100</v>
      </c>
      <c r="H207">
        <v>2.6596512267906984</v>
      </c>
      <c r="J207">
        <v>0.0069405</v>
      </c>
      <c r="K207">
        <v>3.512990464384801</v>
      </c>
      <c r="N207">
        <v>39.57814325581396</v>
      </c>
    </row>
    <row r="208" spans="1:14" ht="12.75">
      <c r="A208">
        <v>2002</v>
      </c>
      <c r="B208" t="s">
        <v>23</v>
      </c>
      <c r="C208">
        <v>309</v>
      </c>
      <c r="D208">
        <v>0.70394</v>
      </c>
      <c r="E208">
        <v>0.02658</v>
      </c>
      <c r="F208">
        <v>3.775889990624201</v>
      </c>
      <c r="G208">
        <v>100</v>
      </c>
      <c r="H208">
        <v>4.2785693648372085</v>
      </c>
      <c r="J208">
        <v>0.0070394</v>
      </c>
      <c r="K208">
        <v>3.609739066196832</v>
      </c>
      <c r="N208">
        <v>63.66918697674417</v>
      </c>
    </row>
    <row r="209" spans="1:14" ht="12.75">
      <c r="A209">
        <v>2002</v>
      </c>
      <c r="B209" t="s">
        <v>23</v>
      </c>
      <c r="C209">
        <v>310</v>
      </c>
      <c r="D209">
        <v>0.72873</v>
      </c>
      <c r="E209">
        <v>0.01758</v>
      </c>
      <c r="F209">
        <v>2.4124161211971513</v>
      </c>
      <c r="G209">
        <v>100</v>
      </c>
      <c r="H209">
        <v>4.04729534511628</v>
      </c>
      <c r="J209">
        <v>0.0072873</v>
      </c>
      <c r="K209">
        <v>3.8641186364753013</v>
      </c>
      <c r="N209">
        <v>60.22760930232559</v>
      </c>
    </row>
    <row r="210" spans="1:14" ht="12.75">
      <c r="A210">
        <v>2002</v>
      </c>
      <c r="B210" t="s">
        <v>17</v>
      </c>
      <c r="C210">
        <v>103</v>
      </c>
      <c r="D210">
        <v>0.68262</v>
      </c>
      <c r="E210">
        <v>0.03192</v>
      </c>
      <c r="F210">
        <v>4.676100905335325</v>
      </c>
      <c r="G210">
        <v>98</v>
      </c>
      <c r="H210">
        <v>3.9951231505056515</v>
      </c>
      <c r="J210">
        <v>0.006965510204081633</v>
      </c>
      <c r="K210">
        <v>3.5372088721657313</v>
      </c>
      <c r="N210">
        <v>59.45123735871505</v>
      </c>
    </row>
    <row r="211" spans="1:14" ht="12.75">
      <c r="A211">
        <v>2002</v>
      </c>
      <c r="B211" t="s">
        <v>17</v>
      </c>
      <c r="C211">
        <v>106</v>
      </c>
      <c r="D211">
        <v>0.66931</v>
      </c>
      <c r="E211">
        <v>0.02723</v>
      </c>
      <c r="F211">
        <v>4.068368917243132</v>
      </c>
      <c r="G211">
        <v>98</v>
      </c>
      <c r="H211">
        <v>2.774391076740036</v>
      </c>
      <c r="J211">
        <v>0.00682969387755102</v>
      </c>
      <c r="K211">
        <v>3.4076715122255803</v>
      </c>
      <c r="N211">
        <v>41.28558149910768</v>
      </c>
    </row>
    <row r="212" spans="1:14" ht="12.75">
      <c r="A212">
        <v>2002</v>
      </c>
      <c r="B212" t="s">
        <v>17</v>
      </c>
      <c r="C212">
        <v>109</v>
      </c>
      <c r="D212">
        <v>0.74771</v>
      </c>
      <c r="E212">
        <v>0.02182</v>
      </c>
      <c r="F212">
        <v>2.918243704109882</v>
      </c>
      <c r="G212">
        <v>98</v>
      </c>
      <c r="H212">
        <v>2.237289280190364</v>
      </c>
      <c r="J212">
        <v>0.0076296938775510205</v>
      </c>
      <c r="K212">
        <v>4.245201206308717</v>
      </c>
      <c r="N212">
        <v>33.29299524092803</v>
      </c>
    </row>
    <row r="213" spans="1:14" ht="12.75">
      <c r="A213">
        <v>2002</v>
      </c>
      <c r="B213" t="s">
        <v>17</v>
      </c>
      <c r="C213">
        <v>112</v>
      </c>
      <c r="D213">
        <v>0.74402</v>
      </c>
      <c r="E213">
        <v>0.0351</v>
      </c>
      <c r="F213">
        <v>4.717615117873175</v>
      </c>
      <c r="G213">
        <v>98</v>
      </c>
      <c r="H213">
        <v>2.8093090422367646</v>
      </c>
      <c r="J213">
        <v>0.007592040816326531</v>
      </c>
      <c r="K213">
        <v>4.201518136903195</v>
      </c>
      <c r="N213">
        <v>41.80519408090423</v>
      </c>
    </row>
    <row r="214" spans="1:14" ht="12.75">
      <c r="A214">
        <v>2002</v>
      </c>
      <c r="B214" t="s">
        <v>17</v>
      </c>
      <c r="C214">
        <v>203</v>
      </c>
      <c r="D214">
        <v>0.60758</v>
      </c>
      <c r="E214">
        <v>0.03638</v>
      </c>
      <c r="F214">
        <v>5.987688864017907</v>
      </c>
      <c r="G214">
        <v>98</v>
      </c>
      <c r="H214">
        <v>1.994514189173111</v>
      </c>
      <c r="J214">
        <v>0.006199795918367347</v>
      </c>
      <c r="K214">
        <v>2.8662261886870035</v>
      </c>
      <c r="N214">
        <v>29.680270672218914</v>
      </c>
    </row>
    <row r="215" spans="1:14" ht="12.75">
      <c r="A215">
        <v>2002</v>
      </c>
      <c r="B215" t="s">
        <v>17</v>
      </c>
      <c r="C215">
        <v>206</v>
      </c>
      <c r="D215">
        <v>0.71723</v>
      </c>
      <c r="E215">
        <v>0.04625</v>
      </c>
      <c r="F215">
        <v>6.44841961434965</v>
      </c>
      <c r="G215">
        <v>98</v>
      </c>
      <c r="H215">
        <v>2.4386707102914937</v>
      </c>
      <c r="J215">
        <v>0.007318673469387756</v>
      </c>
      <c r="K215">
        <v>3.8975646561307506</v>
      </c>
      <c r="N215">
        <v>36.289742712671035</v>
      </c>
    </row>
    <row r="216" spans="1:14" ht="12.75">
      <c r="A216">
        <v>2002</v>
      </c>
      <c r="B216" t="s">
        <v>17</v>
      </c>
      <c r="C216">
        <v>209</v>
      </c>
      <c r="D216">
        <v>0.74072</v>
      </c>
      <c r="E216">
        <v>0.01761</v>
      </c>
      <c r="F216">
        <v>2.3774165676638948</v>
      </c>
      <c r="G216">
        <v>98</v>
      </c>
      <c r="H216">
        <v>2.634211317073171</v>
      </c>
      <c r="J216">
        <v>0.007558367346938776</v>
      </c>
      <c r="K216">
        <v>4.162832862617566</v>
      </c>
      <c r="N216">
        <v>39.1995731707317</v>
      </c>
    </row>
    <row r="217" spans="1:14" ht="12.75">
      <c r="A217">
        <v>2002</v>
      </c>
      <c r="B217" t="s">
        <v>17</v>
      </c>
      <c r="C217">
        <v>212</v>
      </c>
      <c r="D217">
        <v>0.72286</v>
      </c>
      <c r="E217">
        <v>0.04623</v>
      </c>
      <c r="F217">
        <v>6.395429267077997</v>
      </c>
      <c r="G217">
        <v>98</v>
      </c>
      <c r="H217">
        <v>3.1357602760261747</v>
      </c>
      <c r="J217">
        <v>0.007376122448979591</v>
      </c>
      <c r="K217">
        <v>3.9595609410022714</v>
      </c>
      <c r="N217">
        <v>46.6630993456276</v>
      </c>
    </row>
    <row r="218" spans="1:14" ht="12.75">
      <c r="A218">
        <v>2002</v>
      </c>
      <c r="B218" t="s">
        <v>17</v>
      </c>
      <c r="C218">
        <v>303</v>
      </c>
      <c r="D218">
        <v>0.62545</v>
      </c>
      <c r="E218">
        <v>0.03911</v>
      </c>
      <c r="F218">
        <v>6.253097769605883</v>
      </c>
      <c r="G218">
        <v>98</v>
      </c>
      <c r="H218">
        <v>2.787088518738846</v>
      </c>
      <c r="J218">
        <v>0.006382142857142857</v>
      </c>
      <c r="K218">
        <v>3.0134540680306263</v>
      </c>
      <c r="N218">
        <v>41.47453152885187</v>
      </c>
    </row>
    <row r="219" spans="1:14" ht="12.75">
      <c r="A219">
        <v>2002</v>
      </c>
      <c r="B219" t="s">
        <v>17</v>
      </c>
      <c r="C219">
        <v>306</v>
      </c>
      <c r="D219">
        <v>0.60333</v>
      </c>
      <c r="E219">
        <v>0.03177</v>
      </c>
      <c r="F219">
        <v>5.265774949032867</v>
      </c>
      <c r="G219">
        <v>98</v>
      </c>
      <c r="H219">
        <v>2.558280613920285</v>
      </c>
      <c r="J219">
        <v>0.006156428571428571</v>
      </c>
      <c r="K219">
        <v>2.8322833887437087</v>
      </c>
      <c r="N219">
        <v>38.06965199286139</v>
      </c>
    </row>
    <row r="220" spans="1:14" ht="12.75">
      <c r="A220">
        <v>2002</v>
      </c>
      <c r="B220" t="s">
        <v>17</v>
      </c>
      <c r="C220">
        <v>309</v>
      </c>
      <c r="D220">
        <v>0.70259</v>
      </c>
      <c r="E220">
        <v>0.0329</v>
      </c>
      <c r="F220">
        <v>4.682674105808508</v>
      </c>
      <c r="G220">
        <v>98</v>
      </c>
      <c r="H220">
        <v>2.989485744199881</v>
      </c>
      <c r="J220">
        <v>0.007169285714285715</v>
      </c>
      <c r="K220">
        <v>3.7408583656108885</v>
      </c>
      <c r="N220">
        <v>44.48639500297442</v>
      </c>
    </row>
    <row r="221" spans="1:14" ht="12.75">
      <c r="A221">
        <v>2002</v>
      </c>
      <c r="B221" t="s">
        <v>17</v>
      </c>
      <c r="C221">
        <v>312</v>
      </c>
      <c r="D221">
        <v>0.71408</v>
      </c>
      <c r="E221">
        <v>0.041129</v>
      </c>
      <c r="F221">
        <v>5.759718799014116</v>
      </c>
      <c r="G221">
        <v>98</v>
      </c>
      <c r="H221">
        <v>3.8120260368828083</v>
      </c>
      <c r="J221">
        <v>0.007286530612244898</v>
      </c>
      <c r="K221">
        <v>3.863302038144502</v>
      </c>
      <c r="N221">
        <v>56.72657792980369</v>
      </c>
    </row>
    <row r="222" spans="1:14" ht="12.75">
      <c r="A222">
        <v>2002</v>
      </c>
      <c r="B222" t="s">
        <v>19</v>
      </c>
      <c r="C222">
        <v>102</v>
      </c>
      <c r="D222">
        <v>0.14974</v>
      </c>
      <c r="E222">
        <v>0.05315</v>
      </c>
      <c r="F222">
        <v>35.4948577534393</v>
      </c>
      <c r="G222">
        <v>92</v>
      </c>
      <c r="H222">
        <v>0.5781850493023256</v>
      </c>
      <c r="J222">
        <v>0.0016276086956521741</v>
      </c>
      <c r="K222">
        <v>0.8162916428621363</v>
      </c>
      <c r="N222">
        <v>8.603944186046512</v>
      </c>
    </row>
    <row r="223" spans="1:14" ht="12.75">
      <c r="A223">
        <v>2002</v>
      </c>
      <c r="B223" t="s">
        <v>19</v>
      </c>
      <c r="C223">
        <v>108</v>
      </c>
      <c r="D223">
        <v>0.31476</v>
      </c>
      <c r="E223">
        <v>0.03948</v>
      </c>
      <c r="F223">
        <v>12.542889820815862</v>
      </c>
      <c r="G223">
        <v>92</v>
      </c>
      <c r="H223">
        <v>1.6189181380465119</v>
      </c>
      <c r="J223">
        <v>0.003421304347826087</v>
      </c>
      <c r="K223">
        <v>1.3360862257292492</v>
      </c>
      <c r="N223">
        <v>24.091043720930234</v>
      </c>
    </row>
    <row r="224" spans="1:14" ht="12.75">
      <c r="A224">
        <v>2002</v>
      </c>
      <c r="B224" t="s">
        <v>19</v>
      </c>
      <c r="C224">
        <v>109</v>
      </c>
      <c r="D224">
        <v>0.68351</v>
      </c>
      <c r="E224">
        <v>0.02126</v>
      </c>
      <c r="F224">
        <v>3.110415356029905</v>
      </c>
      <c r="G224">
        <v>92</v>
      </c>
      <c r="H224">
        <v>3.5847473056744192</v>
      </c>
      <c r="J224">
        <v>0.00742945652173913</v>
      </c>
      <c r="K224">
        <v>4.017998991600649</v>
      </c>
      <c r="N224">
        <v>53.344453953488376</v>
      </c>
    </row>
    <row r="225" spans="1:14" ht="12.75">
      <c r="A225">
        <v>2002</v>
      </c>
      <c r="B225" t="s">
        <v>19</v>
      </c>
      <c r="C225">
        <v>110</v>
      </c>
      <c r="D225">
        <v>0.65658</v>
      </c>
      <c r="E225">
        <v>0.08925</v>
      </c>
      <c r="F225">
        <v>13.593164580096865</v>
      </c>
      <c r="G225">
        <v>92</v>
      </c>
      <c r="H225">
        <v>2.3127401972093025</v>
      </c>
      <c r="J225">
        <v>0.007136739130434783</v>
      </c>
      <c r="K225">
        <v>3.7075621122714395</v>
      </c>
      <c r="N225">
        <v>34.41577674418605</v>
      </c>
    </row>
    <row r="226" spans="1:14" ht="12.75">
      <c r="A226">
        <v>2002</v>
      </c>
      <c r="B226" t="s">
        <v>19</v>
      </c>
      <c r="C226">
        <v>111</v>
      </c>
      <c r="D226">
        <v>0.74148</v>
      </c>
      <c r="E226">
        <v>0.04606</v>
      </c>
      <c r="F226">
        <v>6.211900523277769</v>
      </c>
      <c r="G226">
        <v>92</v>
      </c>
      <c r="H226">
        <v>2.0814661774883723</v>
      </c>
      <c r="J226">
        <v>0.008059565217391304</v>
      </c>
      <c r="K226">
        <v>4.777296850618005</v>
      </c>
      <c r="N226">
        <v>30.97419906976744</v>
      </c>
    </row>
    <row r="227" spans="1:14" ht="12.75">
      <c r="A227">
        <v>2002</v>
      </c>
      <c r="B227" t="s">
        <v>19</v>
      </c>
      <c r="C227">
        <v>114</v>
      </c>
      <c r="D227">
        <v>0.68576</v>
      </c>
      <c r="E227">
        <v>0.10983</v>
      </c>
      <c r="F227">
        <v>16.0158072795147</v>
      </c>
      <c r="G227">
        <v>92</v>
      </c>
      <c r="H227">
        <v>2.0814661774883723</v>
      </c>
      <c r="J227">
        <v>0.007453913043478261</v>
      </c>
      <c r="K227">
        <v>4.045083616812846</v>
      </c>
      <c r="N227">
        <v>30.97419906976744</v>
      </c>
    </row>
    <row r="228" spans="1:14" ht="12.75">
      <c r="A228">
        <v>2002</v>
      </c>
      <c r="B228" t="s">
        <v>19</v>
      </c>
      <c r="C228">
        <v>202</v>
      </c>
      <c r="D228">
        <v>0.31857</v>
      </c>
      <c r="E228">
        <v>0.12519</v>
      </c>
      <c r="F228">
        <v>39.29748563894905</v>
      </c>
      <c r="G228">
        <v>92</v>
      </c>
      <c r="H228">
        <v>0.4625480394418605</v>
      </c>
      <c r="J228">
        <v>0.003462717391304348</v>
      </c>
      <c r="K228">
        <v>1.3513725454471233</v>
      </c>
      <c r="N228">
        <v>6.883155348837209</v>
      </c>
    </row>
    <row r="229" spans="1:14" ht="12.75">
      <c r="A229">
        <v>2002</v>
      </c>
      <c r="B229" t="s">
        <v>19</v>
      </c>
      <c r="C229">
        <v>208</v>
      </c>
      <c r="D229">
        <v>0.47476</v>
      </c>
      <c r="E229">
        <v>0.06087</v>
      </c>
      <c r="F229">
        <v>12.821214929648663</v>
      </c>
      <c r="G229">
        <v>92</v>
      </c>
      <c r="H229">
        <v>3.0065622563720935</v>
      </c>
      <c r="J229">
        <v>0.005160434782608696</v>
      </c>
      <c r="K229">
        <v>2.154338559904138</v>
      </c>
      <c r="N229">
        <v>44.740509767441864</v>
      </c>
    </row>
    <row r="230" spans="1:11" ht="12.75">
      <c r="A230">
        <v>2002</v>
      </c>
      <c r="B230" t="s">
        <v>19</v>
      </c>
      <c r="C230">
        <v>209</v>
      </c>
      <c r="D230">
        <v>0.53734</v>
      </c>
      <c r="E230">
        <v>0.05004</v>
      </c>
      <c r="F230">
        <v>9.31253954665575</v>
      </c>
      <c r="G230">
        <v>92</v>
      </c>
      <c r="H230" t="s">
        <v>45</v>
      </c>
      <c r="J230">
        <v>0.005840652173913044</v>
      </c>
      <c r="K230">
        <v>2.5969546266350814</v>
      </c>
    </row>
    <row r="231" spans="1:14" ht="12.75">
      <c r="A231">
        <v>2002</v>
      </c>
      <c r="B231" t="s">
        <v>19</v>
      </c>
      <c r="C231">
        <v>210</v>
      </c>
      <c r="D231">
        <v>0.68428</v>
      </c>
      <c r="E231">
        <v>0.01891</v>
      </c>
      <c r="F231">
        <v>2.7634886303852224</v>
      </c>
      <c r="G231">
        <v>92</v>
      </c>
      <c r="H231">
        <v>2.6596512267906984</v>
      </c>
      <c r="J231">
        <v>0.007437826086956522</v>
      </c>
      <c r="K231">
        <v>4.027247479310864</v>
      </c>
      <c r="N231">
        <v>39.57814325581396</v>
      </c>
    </row>
    <row r="232" spans="1:14" ht="12.75">
      <c r="A232">
        <v>2002</v>
      </c>
      <c r="B232" t="s">
        <v>19</v>
      </c>
      <c r="C232">
        <v>211</v>
      </c>
      <c r="D232">
        <v>0.46957</v>
      </c>
      <c r="E232">
        <v>0.16589</v>
      </c>
      <c r="F232">
        <v>35.32806610303044</v>
      </c>
      <c r="G232">
        <v>92</v>
      </c>
      <c r="H232">
        <v>3.4691102958139535</v>
      </c>
      <c r="J232">
        <v>0.005104021739130435</v>
      </c>
      <c r="K232">
        <v>2.1212108486056165</v>
      </c>
      <c r="N232">
        <v>51.62366511627907</v>
      </c>
    </row>
    <row r="233" spans="1:14" ht="12.75">
      <c r="A233">
        <v>2002</v>
      </c>
      <c r="B233" t="s">
        <v>19</v>
      </c>
      <c r="C233">
        <v>214</v>
      </c>
      <c r="D233">
        <v>0.70201</v>
      </c>
      <c r="E233">
        <v>0.10591</v>
      </c>
      <c r="F233">
        <v>15.086679676927679</v>
      </c>
      <c r="G233">
        <v>92</v>
      </c>
      <c r="H233">
        <v>1.9658291676279072</v>
      </c>
      <c r="J233">
        <v>0.00763054347826087</v>
      </c>
      <c r="K233">
        <v>4.246192089553774</v>
      </c>
      <c r="N233">
        <v>29.253410232558135</v>
      </c>
    </row>
    <row r="234" spans="1:14" ht="12.75">
      <c r="A234">
        <v>2002</v>
      </c>
      <c r="B234" t="s">
        <v>19</v>
      </c>
      <c r="C234">
        <v>302</v>
      </c>
      <c r="D234">
        <v>0.43497</v>
      </c>
      <c r="E234">
        <v>0.04932</v>
      </c>
      <c r="F234">
        <v>11.338713014690669</v>
      </c>
      <c r="G234">
        <v>92</v>
      </c>
      <c r="H234">
        <v>1.1563700986046512</v>
      </c>
      <c r="J234">
        <v>0.004727934782608696</v>
      </c>
      <c r="K234">
        <v>1.9130063190798514</v>
      </c>
      <c r="N234">
        <v>17.207888372093024</v>
      </c>
    </row>
    <row r="235" spans="1:14" ht="12.75">
      <c r="A235">
        <v>2002</v>
      </c>
      <c r="B235" t="s">
        <v>19</v>
      </c>
      <c r="C235">
        <v>308</v>
      </c>
      <c r="D235">
        <v>0.51268</v>
      </c>
      <c r="E235">
        <v>0.09652</v>
      </c>
      <c r="F235">
        <v>18.826558477022704</v>
      </c>
      <c r="G235">
        <v>92</v>
      </c>
      <c r="H235">
        <v>1.7345551479069767</v>
      </c>
      <c r="J235">
        <v>0.0055726086956521745</v>
      </c>
      <c r="K235">
        <v>2.4126070289924897</v>
      </c>
      <c r="N235">
        <v>25.811832558139535</v>
      </c>
    </row>
    <row r="236" spans="1:14" ht="12.75">
      <c r="A236">
        <v>2002</v>
      </c>
      <c r="B236" t="s">
        <v>19</v>
      </c>
      <c r="C236">
        <v>309</v>
      </c>
      <c r="D236">
        <v>0.5194</v>
      </c>
      <c r="E236">
        <v>0.05463</v>
      </c>
      <c r="F236">
        <v>10.517905275317673</v>
      </c>
      <c r="G236">
        <v>92</v>
      </c>
      <c r="H236">
        <v>2.6596512267906984</v>
      </c>
      <c r="J236">
        <v>0.005645652173913043</v>
      </c>
      <c r="K236">
        <v>2.4615050235778226</v>
      </c>
      <c r="N236">
        <v>39.57814325581396</v>
      </c>
    </row>
    <row r="237" spans="1:14" ht="12.75">
      <c r="A237">
        <v>2002</v>
      </c>
      <c r="B237" t="s">
        <v>19</v>
      </c>
      <c r="C237">
        <v>310</v>
      </c>
      <c r="D237">
        <v>0.53253</v>
      </c>
      <c r="E237">
        <v>0.03402</v>
      </c>
      <c r="F237">
        <v>6.388372486057124</v>
      </c>
      <c r="G237">
        <v>92</v>
      </c>
      <c r="H237">
        <v>4.50984338455814</v>
      </c>
      <c r="J237">
        <v>0.005788369565217391</v>
      </c>
      <c r="K237">
        <v>2.5599236362730458</v>
      </c>
      <c r="N237">
        <v>67.1107646511628</v>
      </c>
    </row>
    <row r="238" spans="1:11" ht="12.75">
      <c r="A238">
        <v>2002</v>
      </c>
      <c r="B238" t="s">
        <v>19</v>
      </c>
      <c r="C238">
        <v>311</v>
      </c>
      <c r="D238" t="s">
        <v>45</v>
      </c>
      <c r="E238" t="s">
        <v>45</v>
      </c>
      <c r="F238" t="s">
        <v>45</v>
      </c>
      <c r="G238">
        <v>92</v>
      </c>
      <c r="H238" t="s">
        <v>45</v>
      </c>
      <c r="K238">
        <v>0.522</v>
      </c>
    </row>
    <row r="239" spans="1:14" ht="12.75">
      <c r="A239">
        <v>2002</v>
      </c>
      <c r="B239" t="s">
        <v>19</v>
      </c>
      <c r="C239">
        <v>314</v>
      </c>
      <c r="D239">
        <v>0.5214</v>
      </c>
      <c r="E239">
        <v>0.11777</v>
      </c>
      <c r="F239">
        <v>22.587265055619486</v>
      </c>
      <c r="G239">
        <v>92</v>
      </c>
      <c r="H239">
        <v>2.6596512267906984</v>
      </c>
      <c r="J239">
        <v>0.0056673913043478255</v>
      </c>
      <c r="K239">
        <v>2.4762484676331504</v>
      </c>
      <c r="N239">
        <v>39.57814325581396</v>
      </c>
    </row>
    <row r="240" spans="1:14" ht="12.75">
      <c r="A240">
        <v>2002</v>
      </c>
      <c r="B240" t="s">
        <v>18</v>
      </c>
      <c r="C240">
        <v>101</v>
      </c>
      <c r="D240">
        <v>0.35388</v>
      </c>
      <c r="E240">
        <v>0.01829</v>
      </c>
      <c r="F240">
        <v>5.168418672996497</v>
      </c>
      <c r="G240">
        <v>104</v>
      </c>
      <c r="H240">
        <v>0.9778316383255816</v>
      </c>
      <c r="J240">
        <v>0.0034026923076923075</v>
      </c>
      <c r="K240">
        <v>1.3292726139533286</v>
      </c>
      <c r="N240">
        <v>14.55106604651163</v>
      </c>
    </row>
    <row r="241" spans="1:14" ht="12.75">
      <c r="A241">
        <v>2002</v>
      </c>
      <c r="B241" t="s">
        <v>18</v>
      </c>
      <c r="C241">
        <v>102</v>
      </c>
      <c r="D241">
        <v>0.61817</v>
      </c>
      <c r="E241">
        <v>0.02634</v>
      </c>
      <c r="F241">
        <v>4.2609638125434754</v>
      </c>
      <c r="G241">
        <v>104</v>
      </c>
      <c r="H241">
        <v>1.987685833227907</v>
      </c>
      <c r="J241">
        <v>0.005943942307692308</v>
      </c>
      <c r="K241">
        <v>2.671695423119035</v>
      </c>
      <c r="N241">
        <v>29.57865823255814</v>
      </c>
    </row>
    <row r="242" spans="1:14" ht="12.75">
      <c r="A242">
        <v>2002</v>
      </c>
      <c r="B242" t="s">
        <v>18</v>
      </c>
      <c r="C242">
        <v>103</v>
      </c>
      <c r="D242">
        <v>0.69972</v>
      </c>
      <c r="E242">
        <v>0.03874</v>
      </c>
      <c r="F242">
        <v>5.536500314411478</v>
      </c>
      <c r="G242">
        <v>104</v>
      </c>
      <c r="H242">
        <v>2.9232019503627913</v>
      </c>
      <c r="J242">
        <v>0.006728076923076923</v>
      </c>
      <c r="K242">
        <v>3.3138645286540154</v>
      </c>
      <c r="N242">
        <v>43.50002902325582</v>
      </c>
    </row>
    <row r="243" spans="1:11" ht="12.75">
      <c r="A243">
        <v>2002</v>
      </c>
      <c r="B243" t="s">
        <v>18</v>
      </c>
      <c r="C243">
        <v>104</v>
      </c>
      <c r="D243">
        <v>0.70053</v>
      </c>
      <c r="E243">
        <v>0.01569</v>
      </c>
      <c r="F243">
        <v>2.2397327737570123</v>
      </c>
      <c r="G243">
        <v>104</v>
      </c>
      <c r="H243" t="s">
        <v>45</v>
      </c>
      <c r="J243">
        <v>0.006735865384615384</v>
      </c>
      <c r="K243">
        <v>3.320962099834256</v>
      </c>
    </row>
    <row r="244" spans="1:14" ht="12.75">
      <c r="A244">
        <v>2002</v>
      </c>
      <c r="B244" t="s">
        <v>18</v>
      </c>
      <c r="C244">
        <v>110</v>
      </c>
      <c r="D244">
        <v>0.3485</v>
      </c>
      <c r="E244">
        <v>0.02593</v>
      </c>
      <c r="F244">
        <v>7.4404591104734585</v>
      </c>
      <c r="G244">
        <v>104</v>
      </c>
      <c r="H244">
        <v>0.9938429166139535</v>
      </c>
      <c r="J244">
        <v>0.0033509615384615383</v>
      </c>
      <c r="K244">
        <v>1.3105166431078252</v>
      </c>
      <c r="N244">
        <v>14.78932911627907</v>
      </c>
    </row>
    <row r="245" spans="1:14" ht="12.75">
      <c r="A245">
        <v>2002</v>
      </c>
      <c r="B245" t="s">
        <v>18</v>
      </c>
      <c r="C245">
        <v>201</v>
      </c>
      <c r="D245">
        <v>0.37276</v>
      </c>
      <c r="E245">
        <v>0.06884</v>
      </c>
      <c r="F245">
        <v>18.467646743212793</v>
      </c>
      <c r="G245">
        <v>104</v>
      </c>
      <c r="H245">
        <v>0.9938429166139535</v>
      </c>
      <c r="J245">
        <v>0.0035842307692307692</v>
      </c>
      <c r="K245">
        <v>1.3972422900523929</v>
      </c>
      <c r="N245">
        <v>14.78932911627907</v>
      </c>
    </row>
    <row r="246" spans="1:14" ht="12.75">
      <c r="A246">
        <v>2002</v>
      </c>
      <c r="B246" t="s">
        <v>18</v>
      </c>
      <c r="C246">
        <v>202</v>
      </c>
      <c r="D246">
        <v>0.54514</v>
      </c>
      <c r="E246">
        <v>0.06161</v>
      </c>
      <c r="F246">
        <v>11.301683971089997</v>
      </c>
      <c r="G246">
        <v>104</v>
      </c>
      <c r="H246">
        <v>1.223083758139535</v>
      </c>
      <c r="J246">
        <v>0.0052417307692307685</v>
      </c>
      <c r="K246">
        <v>2.202990490524261</v>
      </c>
      <c r="N246">
        <v>18.2006511627907</v>
      </c>
    </row>
    <row r="247" spans="1:14" ht="12.75">
      <c r="A247">
        <v>2002</v>
      </c>
      <c r="B247" t="s">
        <v>18</v>
      </c>
      <c r="C247">
        <v>203</v>
      </c>
      <c r="D247">
        <v>0.69804</v>
      </c>
      <c r="E247">
        <v>0.01468</v>
      </c>
      <c r="F247">
        <v>2.1030313449086013</v>
      </c>
      <c r="G247">
        <v>104</v>
      </c>
      <c r="H247">
        <v>2.3162982590511634</v>
      </c>
      <c r="J247">
        <v>0.006711923076923077</v>
      </c>
      <c r="K247">
        <v>3.2991919608186935</v>
      </c>
      <c r="N247">
        <v>34.46872409302326</v>
      </c>
    </row>
    <row r="248" spans="1:11" ht="12.75">
      <c r="A248">
        <v>2002</v>
      </c>
      <c r="B248" t="s">
        <v>18</v>
      </c>
      <c r="C248">
        <v>204</v>
      </c>
      <c r="D248">
        <v>0.70629</v>
      </c>
      <c r="E248">
        <v>0.0145</v>
      </c>
      <c r="F248">
        <v>2.0529810700986846</v>
      </c>
      <c r="G248">
        <v>104</v>
      </c>
      <c r="H248" t="s">
        <v>45</v>
      </c>
      <c r="J248">
        <v>0.0067912499999999995</v>
      </c>
      <c r="K248">
        <v>3.3718740371144937</v>
      </c>
    </row>
    <row r="249" spans="1:14" ht="12.75">
      <c r="A249">
        <v>2002</v>
      </c>
      <c r="B249" t="s">
        <v>18</v>
      </c>
      <c r="C249">
        <v>210</v>
      </c>
      <c r="D249">
        <v>0.21126</v>
      </c>
      <c r="E249">
        <v>0.03421</v>
      </c>
      <c r="F249">
        <v>16.19331629271987</v>
      </c>
      <c r="G249">
        <v>104</v>
      </c>
      <c r="H249">
        <v>0.6541750843534885</v>
      </c>
      <c r="J249">
        <v>0.002031346153846154</v>
      </c>
      <c r="K249">
        <v>0.9120350089500266</v>
      </c>
      <c r="N249">
        <v>9.73474827906977</v>
      </c>
    </row>
    <row r="250" spans="1:14" ht="12.75">
      <c r="A250">
        <v>2002</v>
      </c>
      <c r="B250" t="s">
        <v>18</v>
      </c>
      <c r="C250">
        <v>301</v>
      </c>
      <c r="D250">
        <v>0.45853</v>
      </c>
      <c r="E250">
        <v>0.07406</v>
      </c>
      <c r="F250">
        <v>16.151614943406102</v>
      </c>
      <c r="G250">
        <v>104</v>
      </c>
      <c r="H250">
        <v>1.3159745869395352</v>
      </c>
      <c r="J250">
        <v>0.004408942307692307</v>
      </c>
      <c r="K250">
        <v>1.75250950014769</v>
      </c>
      <c r="N250">
        <v>19.5829551627907</v>
      </c>
    </row>
    <row r="251" spans="1:14" ht="12.75">
      <c r="A251">
        <v>2002</v>
      </c>
      <c r="B251" t="s">
        <v>18</v>
      </c>
      <c r="C251">
        <v>302</v>
      </c>
      <c r="D251">
        <v>0.564</v>
      </c>
      <c r="E251">
        <v>0.07738</v>
      </c>
      <c r="F251">
        <v>13.719858156028373</v>
      </c>
      <c r="G251">
        <v>104</v>
      </c>
      <c r="H251">
        <v>1.7708982081488376</v>
      </c>
      <c r="J251">
        <v>0.005423076923076923</v>
      </c>
      <c r="K251">
        <v>2.315513644658978</v>
      </c>
      <c r="N251">
        <v>26.352651906976746</v>
      </c>
    </row>
    <row r="252" spans="1:14" ht="12.75">
      <c r="A252">
        <v>2002</v>
      </c>
      <c r="B252" t="s">
        <v>18</v>
      </c>
      <c r="C252">
        <v>303</v>
      </c>
      <c r="D252">
        <v>0.66599</v>
      </c>
      <c r="E252">
        <v>0.02882</v>
      </c>
      <c r="F252">
        <v>4.327392303187735</v>
      </c>
      <c r="G252">
        <v>104</v>
      </c>
      <c r="H252">
        <v>2.180583614511628</v>
      </c>
      <c r="J252">
        <v>0.00640375</v>
      </c>
      <c r="K252">
        <v>3.0313935579334825</v>
      </c>
      <c r="N252">
        <v>32.44916093023256</v>
      </c>
    </row>
    <row r="253" spans="1:11" ht="12.75">
      <c r="A253">
        <v>2002</v>
      </c>
      <c r="B253" t="s">
        <v>18</v>
      </c>
      <c r="C253">
        <v>304</v>
      </c>
      <c r="D253">
        <v>0.63917</v>
      </c>
      <c r="E253">
        <v>0.11665</v>
      </c>
      <c r="F253">
        <v>18.250230768027286</v>
      </c>
      <c r="G253">
        <v>104</v>
      </c>
      <c r="H253" t="s">
        <v>45</v>
      </c>
      <c r="J253">
        <v>0.006145865384615385</v>
      </c>
      <c r="K253">
        <v>2.824076843281011</v>
      </c>
    </row>
    <row r="254" spans="1:14" ht="12.75">
      <c r="A254">
        <v>2002</v>
      </c>
      <c r="B254" t="s">
        <v>18</v>
      </c>
      <c r="C254">
        <v>310</v>
      </c>
      <c r="D254">
        <v>0.36859</v>
      </c>
      <c r="E254">
        <v>0.07891</v>
      </c>
      <c r="F254">
        <v>21.408611194009605</v>
      </c>
      <c r="G254">
        <v>104</v>
      </c>
      <c r="H254">
        <v>1.214696898083721</v>
      </c>
      <c r="J254">
        <v>0.0035441346153846152</v>
      </c>
      <c r="K254">
        <v>1.3819369302776134</v>
      </c>
      <c r="N254">
        <v>18.075846697674418</v>
      </c>
    </row>
    <row r="255" spans="1:14" ht="12.75">
      <c r="A255">
        <v>2002</v>
      </c>
      <c r="B255" t="s">
        <v>18</v>
      </c>
      <c r="C255">
        <v>401</v>
      </c>
      <c r="D255">
        <v>0.2659</v>
      </c>
      <c r="E255">
        <v>0.05441</v>
      </c>
      <c r="F255">
        <v>20.46257991726213</v>
      </c>
      <c r="G255">
        <v>104</v>
      </c>
      <c r="H255">
        <v>0.8722334458046512</v>
      </c>
      <c r="J255">
        <v>0.0025567307692307695</v>
      </c>
      <c r="K255">
        <v>1.0536351695034347</v>
      </c>
      <c r="N255">
        <v>12.979664372093023</v>
      </c>
    </row>
    <row r="256" spans="1:14" ht="12.75">
      <c r="A256">
        <v>2002</v>
      </c>
      <c r="B256" t="s">
        <v>18</v>
      </c>
      <c r="C256">
        <v>402</v>
      </c>
      <c r="D256">
        <v>0.55457</v>
      </c>
      <c r="E256">
        <v>0.07927</v>
      </c>
      <c r="F256">
        <v>14.29395748057053</v>
      </c>
      <c r="G256">
        <v>104</v>
      </c>
      <c r="H256">
        <v>1.5424198084465115</v>
      </c>
      <c r="J256">
        <v>0.005332403846153846</v>
      </c>
      <c r="K256">
        <v>2.258551425109223</v>
      </c>
      <c r="N256">
        <v>22.95267572093023</v>
      </c>
    </row>
    <row r="257" spans="1:14" ht="12.75">
      <c r="A257">
        <v>2002</v>
      </c>
      <c r="B257" t="s">
        <v>18</v>
      </c>
      <c r="C257">
        <v>403</v>
      </c>
      <c r="D257">
        <v>0.65222</v>
      </c>
      <c r="E257">
        <v>0.04824</v>
      </c>
      <c r="F257">
        <v>7.396277329735365</v>
      </c>
      <c r="G257">
        <v>104</v>
      </c>
      <c r="H257">
        <v>2.2736015169488377</v>
      </c>
      <c r="J257">
        <v>0.006271346153846154</v>
      </c>
      <c r="K257">
        <v>2.9231187090443025</v>
      </c>
      <c r="N257">
        <v>33.83335590697675</v>
      </c>
    </row>
    <row r="258" spans="1:11" ht="12.75">
      <c r="A258">
        <v>2002</v>
      </c>
      <c r="B258" t="s">
        <v>18</v>
      </c>
      <c r="C258">
        <v>404</v>
      </c>
      <c r="D258">
        <v>0.66885</v>
      </c>
      <c r="E258">
        <v>0.02187</v>
      </c>
      <c r="F258">
        <v>3.2697914330567395</v>
      </c>
      <c r="G258">
        <v>104</v>
      </c>
      <c r="H258" t="s">
        <v>45</v>
      </c>
      <c r="J258">
        <v>0.0064312499999999995</v>
      </c>
      <c r="K258">
        <v>3.0543801767369603</v>
      </c>
    </row>
    <row r="259" spans="1:14" ht="12.75">
      <c r="A259">
        <v>2002</v>
      </c>
      <c r="B259" t="s">
        <v>18</v>
      </c>
      <c r="C259">
        <v>410</v>
      </c>
      <c r="D259">
        <v>0.21615</v>
      </c>
      <c r="E259">
        <v>0.04285</v>
      </c>
      <c r="F259">
        <v>19.82419616007402</v>
      </c>
      <c r="G259">
        <v>104</v>
      </c>
      <c r="H259">
        <v>0.7685413578418605</v>
      </c>
      <c r="J259">
        <v>0.0020783653846153847</v>
      </c>
      <c r="K259">
        <v>0.923891424732402</v>
      </c>
      <c r="N259">
        <v>11.43662734883721</v>
      </c>
    </row>
    <row r="260" spans="1:14" ht="12.75">
      <c r="A260">
        <v>2002</v>
      </c>
      <c r="B260" t="s">
        <v>20</v>
      </c>
      <c r="C260">
        <v>101</v>
      </c>
      <c r="D260">
        <v>0.40474</v>
      </c>
      <c r="E260">
        <v>0.0521</v>
      </c>
      <c r="F260">
        <v>12.872461333201562</v>
      </c>
      <c r="G260">
        <v>97</v>
      </c>
      <c r="H260">
        <v>2.441464147531232</v>
      </c>
      <c r="J260">
        <v>0.004172577319587629</v>
      </c>
      <c r="K260">
        <v>1.6423354744406014</v>
      </c>
      <c r="N260">
        <v>36.33131171921476</v>
      </c>
    </row>
    <row r="261" spans="1:14" ht="12.75">
      <c r="A261">
        <v>2002</v>
      </c>
      <c r="B261" t="s">
        <v>20</v>
      </c>
      <c r="C261">
        <v>102</v>
      </c>
      <c r="D261">
        <v>0.55935</v>
      </c>
      <c r="E261">
        <v>0.05158</v>
      </c>
      <c r="F261">
        <v>9.221417716992939</v>
      </c>
      <c r="G261">
        <v>97</v>
      </c>
      <c r="H261">
        <v>2.306490339083879</v>
      </c>
      <c r="J261">
        <v>0.005766494845360825</v>
      </c>
      <c r="K261">
        <v>2.5445872164570362</v>
      </c>
      <c r="N261">
        <v>34.32277290303391</v>
      </c>
    </row>
    <row r="262" spans="1:14" ht="12.75">
      <c r="A262">
        <v>2002</v>
      </c>
      <c r="B262" t="s">
        <v>20</v>
      </c>
      <c r="C262">
        <v>108</v>
      </c>
      <c r="D262">
        <v>0.66928</v>
      </c>
      <c r="E262">
        <v>0.06904</v>
      </c>
      <c r="F262">
        <v>10.315562993067177</v>
      </c>
      <c r="G262">
        <v>97</v>
      </c>
      <c r="H262">
        <v>0.6336023557406306</v>
      </c>
      <c r="J262">
        <v>0.006899793814432989</v>
      </c>
      <c r="K262">
        <v>3.473927053388465</v>
      </c>
      <c r="N262">
        <v>9.428606484235575</v>
      </c>
    </row>
    <row r="263" spans="1:14" ht="12.75">
      <c r="A263">
        <v>2002</v>
      </c>
      <c r="B263" t="s">
        <v>20</v>
      </c>
      <c r="C263">
        <v>109</v>
      </c>
      <c r="D263">
        <v>0.43065</v>
      </c>
      <c r="E263">
        <v>0.07656</v>
      </c>
      <c r="F263">
        <v>17.77777777777778</v>
      </c>
      <c r="G263">
        <v>97</v>
      </c>
      <c r="H263">
        <v>3.5309046710291496</v>
      </c>
      <c r="J263">
        <v>0.004439690721649485</v>
      </c>
      <c r="K263">
        <v>1.7673749208352945</v>
      </c>
      <c r="N263">
        <v>52.54322427126711</v>
      </c>
    </row>
    <row r="264" spans="1:14" ht="12.75">
      <c r="A264">
        <v>2002</v>
      </c>
      <c r="B264" t="s">
        <v>20</v>
      </c>
      <c r="C264">
        <v>110</v>
      </c>
      <c r="D264">
        <v>0.46659</v>
      </c>
      <c r="E264">
        <v>0.06437</v>
      </c>
      <c r="F264">
        <v>13.79583788765297</v>
      </c>
      <c r="G264">
        <v>97</v>
      </c>
      <c r="H264">
        <v>2.2984909506246285</v>
      </c>
      <c r="J264">
        <v>0.004810206185567011</v>
      </c>
      <c r="K264">
        <v>1.956732417453263</v>
      </c>
      <c r="N264">
        <v>34.20373438429507</v>
      </c>
    </row>
    <row r="265" spans="1:14" ht="12.75">
      <c r="A265">
        <v>2002</v>
      </c>
      <c r="B265" t="s">
        <v>20</v>
      </c>
      <c r="C265">
        <v>111</v>
      </c>
      <c r="D265">
        <v>0.61556</v>
      </c>
      <c r="E265">
        <v>0.08062</v>
      </c>
      <c r="F265">
        <v>13.097017350055234</v>
      </c>
      <c r="G265">
        <v>97</v>
      </c>
      <c r="H265">
        <v>0.8843768352171328</v>
      </c>
      <c r="J265">
        <v>0.006345979381443299</v>
      </c>
      <c r="K265">
        <v>2.9836662959827565</v>
      </c>
      <c r="N265">
        <v>13.160369571683523</v>
      </c>
    </row>
    <row r="266" spans="1:14" ht="12.75">
      <c r="A266">
        <v>2002</v>
      </c>
      <c r="B266" t="s">
        <v>20</v>
      </c>
      <c r="C266">
        <v>112</v>
      </c>
      <c r="D266">
        <v>0.53952</v>
      </c>
      <c r="E266">
        <v>0.08188</v>
      </c>
      <c r="F266">
        <v>15.176453143534992</v>
      </c>
      <c r="G266">
        <v>97</v>
      </c>
      <c r="H266">
        <v>0.380923259964307</v>
      </c>
      <c r="J266">
        <v>0.0055620618556701034</v>
      </c>
      <c r="K266">
        <v>2.405627298809626</v>
      </c>
      <c r="N266">
        <v>5.668500892325996</v>
      </c>
    </row>
    <row r="267" spans="1:14" ht="12.75">
      <c r="A267">
        <v>2002</v>
      </c>
      <c r="B267" t="s">
        <v>20</v>
      </c>
      <c r="C267">
        <v>201</v>
      </c>
      <c r="D267">
        <v>0.31943</v>
      </c>
      <c r="E267">
        <v>0.04893</v>
      </c>
      <c r="F267">
        <v>15.317910027236014</v>
      </c>
      <c r="G267">
        <v>97</v>
      </c>
      <c r="H267">
        <v>3.7602204735276623</v>
      </c>
      <c r="J267">
        <v>0.0032930927835051545</v>
      </c>
      <c r="K267">
        <v>1.2898486636986657</v>
      </c>
      <c r="N267">
        <v>55.955661808447346</v>
      </c>
    </row>
    <row r="268" spans="1:14" ht="12.75">
      <c r="A268">
        <v>2002</v>
      </c>
      <c r="B268" t="s">
        <v>20</v>
      </c>
      <c r="C268">
        <v>202</v>
      </c>
      <c r="D268">
        <v>0.61264</v>
      </c>
      <c r="E268">
        <v>0.08682</v>
      </c>
      <c r="F268">
        <v>14.171454687908069</v>
      </c>
      <c r="G268">
        <v>97</v>
      </c>
      <c r="H268">
        <v>3.3064138964901852</v>
      </c>
      <c r="J268">
        <v>0.006315876288659794</v>
      </c>
      <c r="K268">
        <v>2.9590951392302034</v>
      </c>
      <c r="N268">
        <v>49.20258774538966</v>
      </c>
    </row>
    <row r="269" spans="1:14" ht="12.75">
      <c r="A269">
        <v>2002</v>
      </c>
      <c r="B269" t="s">
        <v>20</v>
      </c>
      <c r="C269">
        <v>208</v>
      </c>
      <c r="D269">
        <v>0.75059</v>
      </c>
      <c r="E269">
        <v>0.03931</v>
      </c>
      <c r="F269">
        <v>5.237213392131523</v>
      </c>
      <c r="G269">
        <v>97</v>
      </c>
      <c r="H269">
        <v>1.2176846876859013</v>
      </c>
      <c r="J269">
        <v>0.007738041237113402</v>
      </c>
      <c r="K269">
        <v>4.373450286086057</v>
      </c>
      <c r="N269">
        <v>18.12030785246877</v>
      </c>
    </row>
    <row r="270" spans="1:14" ht="12.75">
      <c r="A270">
        <v>2002</v>
      </c>
      <c r="B270" t="s">
        <v>20</v>
      </c>
      <c r="C270">
        <v>209</v>
      </c>
      <c r="D270">
        <v>0.37201</v>
      </c>
      <c r="E270">
        <v>0.13763</v>
      </c>
      <c r="F270">
        <v>36.9963173032983</v>
      </c>
      <c r="G270">
        <v>97</v>
      </c>
      <c r="H270">
        <v>2.888668054729328</v>
      </c>
      <c r="J270">
        <v>0.0038351546391752578</v>
      </c>
      <c r="K270">
        <v>1.496949376574122</v>
      </c>
      <c r="N270">
        <v>42.98613176680547</v>
      </c>
    </row>
    <row r="271" spans="1:14" ht="12.75">
      <c r="A271">
        <v>2002</v>
      </c>
      <c r="B271" t="s">
        <v>20</v>
      </c>
      <c r="C271">
        <v>210</v>
      </c>
      <c r="D271">
        <v>0.61362</v>
      </c>
      <c r="E271">
        <v>0.06854</v>
      </c>
      <c r="F271">
        <v>11.169779342263942</v>
      </c>
      <c r="G271">
        <v>97</v>
      </c>
      <c r="H271">
        <v>3.6055656299821535</v>
      </c>
      <c r="J271">
        <v>0.0063259793814432995</v>
      </c>
      <c r="K271">
        <v>2.967318980547105</v>
      </c>
      <c r="N271">
        <v>53.654250446163</v>
      </c>
    </row>
    <row r="272" spans="1:11" ht="12.75">
      <c r="A272">
        <v>2002</v>
      </c>
      <c r="B272" t="s">
        <v>20</v>
      </c>
      <c r="C272">
        <v>211</v>
      </c>
      <c r="D272">
        <v>0.74778</v>
      </c>
      <c r="E272">
        <v>0.03477</v>
      </c>
      <c r="F272">
        <v>4.649763299366124</v>
      </c>
      <c r="G272">
        <v>97</v>
      </c>
      <c r="H272" t="s">
        <v>45</v>
      </c>
      <c r="J272">
        <v>0.007709072164948453</v>
      </c>
      <c r="K272">
        <v>4.338785336737422</v>
      </c>
    </row>
    <row r="273" spans="1:14" ht="12.75">
      <c r="A273">
        <v>2002</v>
      </c>
      <c r="B273" t="s">
        <v>20</v>
      </c>
      <c r="C273">
        <v>212</v>
      </c>
      <c r="D273">
        <v>0.79223</v>
      </c>
      <c r="E273">
        <v>0.01698</v>
      </c>
      <c r="F273">
        <v>2.1433169660325913</v>
      </c>
      <c r="G273">
        <v>97</v>
      </c>
      <c r="H273">
        <v>1.5450247424152295</v>
      </c>
      <c r="J273">
        <v>0.008167319587628867</v>
      </c>
      <c r="K273">
        <v>4.92081909623546</v>
      </c>
      <c r="N273">
        <v>22.991439619274242</v>
      </c>
    </row>
    <row r="274" spans="1:14" ht="12.75">
      <c r="A274">
        <v>2002</v>
      </c>
      <c r="B274" t="s">
        <v>20</v>
      </c>
      <c r="C274">
        <v>301</v>
      </c>
      <c r="D274">
        <v>0.28564</v>
      </c>
      <c r="E274">
        <v>0.06199</v>
      </c>
      <c r="F274">
        <v>21.70214255706484</v>
      </c>
      <c r="G274">
        <v>97</v>
      </c>
      <c r="H274">
        <v>3.207246874479477</v>
      </c>
      <c r="J274">
        <v>0.002944742268041237</v>
      </c>
      <c r="K274">
        <v>1.172142194231426</v>
      </c>
      <c r="N274">
        <v>47.726888013087446</v>
      </c>
    </row>
    <row r="275" spans="1:14" ht="12.75">
      <c r="A275">
        <v>2002</v>
      </c>
      <c r="B275" t="s">
        <v>20</v>
      </c>
      <c r="C275">
        <v>302</v>
      </c>
      <c r="D275">
        <v>0.64523</v>
      </c>
      <c r="E275">
        <v>0.06975</v>
      </c>
      <c r="F275">
        <v>10.810098724485844</v>
      </c>
      <c r="G275">
        <v>97</v>
      </c>
      <c r="H275">
        <v>3.5512205782272463</v>
      </c>
      <c r="J275">
        <v>0.006651855670103093</v>
      </c>
      <c r="K275">
        <v>3.24520025941821</v>
      </c>
      <c r="N275">
        <v>52.845544318857826</v>
      </c>
    </row>
    <row r="276" spans="1:14" ht="12.75">
      <c r="A276">
        <v>2002</v>
      </c>
      <c r="B276" t="s">
        <v>20</v>
      </c>
      <c r="C276">
        <v>308</v>
      </c>
      <c r="D276">
        <v>0.72831</v>
      </c>
      <c r="E276">
        <v>0.06373</v>
      </c>
      <c r="F276">
        <v>8.75039474948854</v>
      </c>
      <c r="G276">
        <v>97</v>
      </c>
      <c r="H276">
        <v>1.333866281975015</v>
      </c>
      <c r="J276">
        <v>0.007508350515463918</v>
      </c>
      <c r="K276">
        <v>4.106028236655462</v>
      </c>
      <c r="N276">
        <v>19.8492006246282</v>
      </c>
    </row>
    <row r="277" spans="1:14" ht="12.75">
      <c r="A277">
        <v>2002</v>
      </c>
      <c r="B277" t="s">
        <v>20</v>
      </c>
      <c r="C277">
        <v>309</v>
      </c>
      <c r="D277">
        <v>0.04729</v>
      </c>
      <c r="E277">
        <v>0.07695</v>
      </c>
      <c r="F277" t="s">
        <v>45</v>
      </c>
      <c r="G277">
        <v>97</v>
      </c>
      <c r="H277">
        <v>2.039844057108864</v>
      </c>
      <c r="J277">
        <v>0.0004875257731958763</v>
      </c>
      <c r="K277">
        <v>0.5968052929770203</v>
      </c>
      <c r="N277">
        <v>30.35482227840571</v>
      </c>
    </row>
    <row r="278" spans="1:14" ht="12.75">
      <c r="A278">
        <v>2002</v>
      </c>
      <c r="B278" t="s">
        <v>20</v>
      </c>
      <c r="C278">
        <v>310</v>
      </c>
      <c r="D278">
        <v>0.52089</v>
      </c>
      <c r="E278">
        <v>0.11251</v>
      </c>
      <c r="F278">
        <v>21.599569966787616</v>
      </c>
      <c r="G278">
        <v>97</v>
      </c>
      <c r="H278">
        <v>1.3506269054134448</v>
      </c>
      <c r="J278">
        <v>0.00537</v>
      </c>
      <c r="K278">
        <v>2.2819978491261432</v>
      </c>
      <c r="N278">
        <v>20.098614663890544</v>
      </c>
    </row>
    <row r="279" spans="1:14" ht="12.75">
      <c r="A279">
        <v>2002</v>
      </c>
      <c r="B279" t="s">
        <v>20</v>
      </c>
      <c r="C279">
        <v>311</v>
      </c>
      <c r="D279">
        <v>0.64216</v>
      </c>
      <c r="E279">
        <v>0.08698</v>
      </c>
      <c r="F279">
        <v>13.544910925626013</v>
      </c>
      <c r="G279">
        <v>97</v>
      </c>
      <c r="H279">
        <v>0.8888209399167163</v>
      </c>
      <c r="J279">
        <v>0.00662020618556701</v>
      </c>
      <c r="K279">
        <v>3.2171084141440627</v>
      </c>
      <c r="N279">
        <v>13.22650208209399</v>
      </c>
    </row>
    <row r="280" spans="1:14" ht="12.75">
      <c r="A280">
        <v>2002</v>
      </c>
      <c r="B280" t="s">
        <v>20</v>
      </c>
      <c r="C280">
        <v>312</v>
      </c>
      <c r="D280">
        <v>0.74664</v>
      </c>
      <c r="E280">
        <v>0.05005</v>
      </c>
      <c r="F280">
        <v>6.703364405871638</v>
      </c>
      <c r="G280">
        <v>97</v>
      </c>
      <c r="H280">
        <v>1.208796478286734</v>
      </c>
      <c r="J280">
        <v>0.007697319587628866</v>
      </c>
      <c r="K280">
        <v>4.324800445809511</v>
      </c>
      <c r="N280">
        <v>17.988042831647824</v>
      </c>
    </row>
    <row r="281" spans="1:14" ht="12.75">
      <c r="A281">
        <v>2002</v>
      </c>
      <c r="B281" t="s">
        <v>20</v>
      </c>
      <c r="C281">
        <v>401</v>
      </c>
      <c r="D281">
        <v>0.20978</v>
      </c>
      <c r="E281">
        <v>0.05465</v>
      </c>
      <c r="F281">
        <v>26.051101153589475</v>
      </c>
      <c r="G281">
        <v>97</v>
      </c>
      <c r="H281">
        <v>3.4599259702558007</v>
      </c>
      <c r="J281">
        <v>0.002162680412371134</v>
      </c>
      <c r="K281">
        <v>0.9455397204028746</v>
      </c>
      <c r="N281">
        <v>51.486993604997025</v>
      </c>
    </row>
    <row r="282" spans="1:14" ht="12.75">
      <c r="A282">
        <v>2002</v>
      </c>
      <c r="B282" t="s">
        <v>20</v>
      </c>
      <c r="C282">
        <v>402</v>
      </c>
      <c r="D282">
        <v>0.61779</v>
      </c>
      <c r="E282">
        <v>0.0565</v>
      </c>
      <c r="F282">
        <v>9.145502517036535</v>
      </c>
      <c r="G282">
        <v>97</v>
      </c>
      <c r="H282">
        <v>2.8664475312314104</v>
      </c>
      <c r="J282">
        <v>0.006368969072164948</v>
      </c>
      <c r="K282">
        <v>3.002568572034787</v>
      </c>
      <c r="N282">
        <v>42.655469214753126</v>
      </c>
    </row>
    <row r="283" spans="1:14" ht="12.75">
      <c r="A283">
        <v>2002</v>
      </c>
      <c r="B283" t="s">
        <v>20</v>
      </c>
      <c r="C283">
        <v>408</v>
      </c>
      <c r="D283">
        <v>0.77096</v>
      </c>
      <c r="E283">
        <v>0.03185</v>
      </c>
      <c r="F283">
        <v>4.131213033101588</v>
      </c>
      <c r="G283">
        <v>97</v>
      </c>
      <c r="H283">
        <v>1.5763874241522906</v>
      </c>
      <c r="J283">
        <v>0.007948041237113401</v>
      </c>
      <c r="K283">
        <v>4.633160444962837</v>
      </c>
      <c r="N283">
        <v>23.458146192742415</v>
      </c>
    </row>
    <row r="284" spans="1:14" ht="12.75">
      <c r="A284">
        <v>2002</v>
      </c>
      <c r="B284" t="s">
        <v>20</v>
      </c>
      <c r="C284">
        <v>409</v>
      </c>
      <c r="D284">
        <v>0.26279</v>
      </c>
      <c r="E284">
        <v>0.08308</v>
      </c>
      <c r="F284">
        <v>31.61459720689524</v>
      </c>
      <c r="G284">
        <v>97</v>
      </c>
      <c r="H284">
        <v>2.54659896728138</v>
      </c>
      <c r="J284">
        <v>0.002709175257731959</v>
      </c>
      <c r="K284">
        <v>1.0986946048191795</v>
      </c>
      <c r="N284">
        <v>37.89581796549672</v>
      </c>
    </row>
    <row r="285" spans="1:14" ht="12.75">
      <c r="A285">
        <v>2002</v>
      </c>
      <c r="B285" t="s">
        <v>20</v>
      </c>
      <c r="C285">
        <v>410</v>
      </c>
      <c r="D285">
        <v>0.56951</v>
      </c>
      <c r="E285">
        <v>0.08319</v>
      </c>
      <c r="F285">
        <v>14.607293989569984</v>
      </c>
      <c r="G285">
        <v>97</v>
      </c>
      <c r="H285">
        <v>2.095839776323617</v>
      </c>
      <c r="J285">
        <v>0.005871237113402062</v>
      </c>
      <c r="K285">
        <v>2.6188653303614253</v>
      </c>
      <c r="N285">
        <v>31.188091909577633</v>
      </c>
    </row>
    <row r="286" spans="1:14" ht="12.75">
      <c r="A286">
        <v>2002</v>
      </c>
      <c r="B286" t="s">
        <v>20</v>
      </c>
      <c r="C286">
        <v>411</v>
      </c>
      <c r="D286">
        <v>0.65467</v>
      </c>
      <c r="E286">
        <v>0.06962</v>
      </c>
      <c r="F286">
        <v>10.63436540547146</v>
      </c>
      <c r="G286">
        <v>97</v>
      </c>
      <c r="H286">
        <v>2.1186951719214755</v>
      </c>
      <c r="J286">
        <v>0.006749175257731959</v>
      </c>
      <c r="K286">
        <v>3.333126499329093</v>
      </c>
      <c r="N286">
        <v>31.528201963117187</v>
      </c>
    </row>
    <row r="287" spans="1:14" ht="12.75">
      <c r="A287">
        <v>2002</v>
      </c>
      <c r="B287" t="s">
        <v>20</v>
      </c>
      <c r="C287">
        <v>412</v>
      </c>
      <c r="D287">
        <v>0.76651</v>
      </c>
      <c r="E287">
        <v>0.04499</v>
      </c>
      <c r="F287">
        <v>5.8694602810139465</v>
      </c>
      <c r="G287">
        <v>97</v>
      </c>
      <c r="H287">
        <v>1.4673163973825105</v>
      </c>
      <c r="J287">
        <v>0.007902164948453609</v>
      </c>
      <c r="K287">
        <v>4.575138723026131</v>
      </c>
      <c r="N287">
        <v>21.835065437239738</v>
      </c>
    </row>
    <row r="288" spans="1:14" ht="12.75">
      <c r="A288">
        <v>2003</v>
      </c>
      <c r="B288">
        <v>502</v>
      </c>
      <c r="C288">
        <v>101</v>
      </c>
      <c r="D288">
        <v>0.467973891</v>
      </c>
      <c r="E288">
        <v>0.114020076</v>
      </c>
      <c r="F288">
        <v>24.364623367417735</v>
      </c>
      <c r="G288">
        <v>90</v>
      </c>
      <c r="H288">
        <v>2.2639071925754064</v>
      </c>
      <c r="J288">
        <v>0.0051997099</v>
      </c>
      <c r="K288">
        <v>2.1777072832290756</v>
      </c>
      <c r="N288">
        <v>33.68909512761021</v>
      </c>
    </row>
    <row r="289" spans="1:14" ht="12.75">
      <c r="A289">
        <v>2003</v>
      </c>
      <c r="B289">
        <v>502</v>
      </c>
      <c r="C289">
        <v>102</v>
      </c>
      <c r="D289">
        <v>0.439827</v>
      </c>
      <c r="E289">
        <v>0.124521187</v>
      </c>
      <c r="F289">
        <v>28.31140130096606</v>
      </c>
      <c r="G289">
        <v>90</v>
      </c>
      <c r="H289">
        <v>2.6034932714617165</v>
      </c>
      <c r="J289">
        <v>0.004886966666666667</v>
      </c>
      <c r="K289">
        <v>1.9984303596129749</v>
      </c>
      <c r="N289">
        <v>38.742459396751734</v>
      </c>
    </row>
    <row r="290" spans="1:11" ht="12.75">
      <c r="A290">
        <v>2003</v>
      </c>
      <c r="B290">
        <v>502</v>
      </c>
      <c r="C290">
        <v>103</v>
      </c>
      <c r="D290" t="s">
        <v>45</v>
      </c>
      <c r="E290" t="s">
        <v>45</v>
      </c>
      <c r="F290" t="s">
        <v>45</v>
      </c>
      <c r="G290">
        <v>90</v>
      </c>
      <c r="H290" t="s">
        <v>45</v>
      </c>
      <c r="K290">
        <v>0.522</v>
      </c>
    </row>
    <row r="291" spans="1:14" ht="12.75">
      <c r="A291">
        <v>2003</v>
      </c>
      <c r="B291">
        <v>502</v>
      </c>
      <c r="C291">
        <v>104</v>
      </c>
      <c r="D291">
        <v>0.701286217</v>
      </c>
      <c r="E291">
        <v>0.11787925</v>
      </c>
      <c r="F291">
        <v>16.80900709902302</v>
      </c>
      <c r="G291">
        <v>90</v>
      </c>
      <c r="H291">
        <v>3.8486422273781904</v>
      </c>
      <c r="J291">
        <v>0.007792069077777779</v>
      </c>
      <c r="K291">
        <v>4.43884267892</v>
      </c>
      <c r="N291">
        <v>57.27146171693735</v>
      </c>
    </row>
    <row r="292" spans="1:14" ht="12.75">
      <c r="A292">
        <v>2003</v>
      </c>
      <c r="B292">
        <v>502</v>
      </c>
      <c r="C292">
        <v>105</v>
      </c>
      <c r="D292">
        <v>0.755331098</v>
      </c>
      <c r="E292">
        <v>0.091922839</v>
      </c>
      <c r="F292">
        <v>12.169873482423467</v>
      </c>
      <c r="G292">
        <v>90</v>
      </c>
      <c r="H292">
        <v>4.867400464037123</v>
      </c>
      <c r="J292">
        <v>0.008392567755555556</v>
      </c>
      <c r="K292">
        <v>5.234915335182047</v>
      </c>
      <c r="N292">
        <v>72.43155452436194</v>
      </c>
    </row>
    <row r="293" spans="1:14" ht="12.75">
      <c r="A293">
        <v>2003</v>
      </c>
      <c r="B293">
        <v>502</v>
      </c>
      <c r="C293">
        <v>106</v>
      </c>
      <c r="D293">
        <v>0.767427034</v>
      </c>
      <c r="E293">
        <v>0.122785495</v>
      </c>
      <c r="F293">
        <v>15.999631177965512</v>
      </c>
      <c r="G293">
        <v>90</v>
      </c>
      <c r="H293">
        <v>4.867400464037123</v>
      </c>
      <c r="J293">
        <v>0.008526967044444445</v>
      </c>
      <c r="K293">
        <v>5.431797747335657</v>
      </c>
      <c r="N293">
        <v>72.43155452436194</v>
      </c>
    </row>
    <row r="294" spans="1:14" ht="12.75">
      <c r="A294">
        <v>2003</v>
      </c>
      <c r="B294">
        <v>502</v>
      </c>
      <c r="C294">
        <v>107</v>
      </c>
      <c r="D294">
        <v>0.801695774</v>
      </c>
      <c r="E294">
        <v>0.150477443</v>
      </c>
      <c r="F294">
        <v>18.769893503267983</v>
      </c>
      <c r="G294">
        <v>90</v>
      </c>
      <c r="H294">
        <v>6.112549419953597</v>
      </c>
      <c r="J294">
        <v>0.008907730822222222</v>
      </c>
      <c r="K294">
        <v>6.030717341470728</v>
      </c>
      <c r="N294">
        <v>90.96055684454757</v>
      </c>
    </row>
    <row r="295" spans="1:14" ht="12.75">
      <c r="A295">
        <v>2003</v>
      </c>
      <c r="B295">
        <v>502</v>
      </c>
      <c r="C295">
        <v>201</v>
      </c>
      <c r="D295">
        <v>0.42804341</v>
      </c>
      <c r="E295">
        <v>0.112915514</v>
      </c>
      <c r="F295">
        <v>26.379453896977413</v>
      </c>
      <c r="G295">
        <v>90</v>
      </c>
      <c r="H295">
        <v>2.0375164733178655</v>
      </c>
      <c r="J295">
        <v>0.004756037888888889</v>
      </c>
      <c r="K295">
        <v>1.9278317330261876</v>
      </c>
      <c r="N295">
        <v>30.320185614849187</v>
      </c>
    </row>
    <row r="296" spans="1:14" ht="12.75">
      <c r="A296">
        <v>2003</v>
      </c>
      <c r="B296">
        <v>502</v>
      </c>
      <c r="C296">
        <v>202</v>
      </c>
      <c r="D296">
        <v>0.566487679</v>
      </c>
      <c r="E296">
        <v>0.112836759</v>
      </c>
      <c r="F296">
        <v>19.918660755197116</v>
      </c>
      <c r="G296">
        <v>90</v>
      </c>
      <c r="H296">
        <v>2.829883990719258</v>
      </c>
      <c r="J296">
        <v>0.006294307544444444</v>
      </c>
      <c r="K296">
        <v>2.941614532582593</v>
      </c>
      <c r="N296">
        <v>42.11136890951276</v>
      </c>
    </row>
    <row r="297" spans="1:14" ht="12.75">
      <c r="A297">
        <v>2003</v>
      </c>
      <c r="B297">
        <v>502</v>
      </c>
      <c r="C297">
        <v>203</v>
      </c>
      <c r="D297">
        <v>0.609801825</v>
      </c>
      <c r="E297">
        <v>0.114382945</v>
      </c>
      <c r="F297">
        <v>18.75739630657878</v>
      </c>
      <c r="G297">
        <v>90</v>
      </c>
      <c r="H297">
        <v>3.2826654292343393</v>
      </c>
      <c r="J297">
        <v>0.006775575833333334</v>
      </c>
      <c r="K297">
        <v>3.3573869914800656</v>
      </c>
      <c r="N297">
        <v>48.849187935034806</v>
      </c>
    </row>
    <row r="298" spans="1:14" ht="12.75">
      <c r="A298">
        <v>2003</v>
      </c>
      <c r="B298">
        <v>502</v>
      </c>
      <c r="C298">
        <v>204</v>
      </c>
      <c r="D298">
        <v>0.705482537</v>
      </c>
      <c r="E298">
        <v>0.09721397</v>
      </c>
      <c r="F298">
        <v>13.779784034540887</v>
      </c>
      <c r="G298">
        <v>90</v>
      </c>
      <c r="H298">
        <v>5.093791183294663</v>
      </c>
      <c r="J298">
        <v>0.007838694855555555</v>
      </c>
      <c r="K298">
        <v>4.496061474813757</v>
      </c>
      <c r="N298">
        <v>75.80046403712296</v>
      </c>
    </row>
    <row r="299" spans="1:14" ht="12.75">
      <c r="A299">
        <v>2003</v>
      </c>
      <c r="B299">
        <v>502</v>
      </c>
      <c r="C299">
        <v>205</v>
      </c>
      <c r="D299">
        <v>0.744193019</v>
      </c>
      <c r="E299">
        <v>0.07333665</v>
      </c>
      <c r="F299">
        <v>9.854520013980405</v>
      </c>
      <c r="G299">
        <v>90</v>
      </c>
      <c r="H299">
        <v>4.527814385150813</v>
      </c>
      <c r="J299">
        <v>0.008268811322222222</v>
      </c>
      <c r="K299">
        <v>5.059940777173371</v>
      </c>
      <c r="N299">
        <v>67.37819025522042</v>
      </c>
    </row>
    <row r="300" spans="1:14" ht="12.75">
      <c r="A300">
        <v>2003</v>
      </c>
      <c r="B300">
        <v>502</v>
      </c>
      <c r="C300">
        <v>206</v>
      </c>
      <c r="D300">
        <v>0.803211389</v>
      </c>
      <c r="E300">
        <v>0.093018584</v>
      </c>
      <c r="F300">
        <v>11.580834793168005</v>
      </c>
      <c r="G300">
        <v>90</v>
      </c>
      <c r="H300">
        <v>7.018112296983759</v>
      </c>
      <c r="J300">
        <v>0.008924570988888889</v>
      </c>
      <c r="K300">
        <v>6.058680030147048</v>
      </c>
      <c r="N300">
        <v>104.43619489559164</v>
      </c>
    </row>
    <row r="301" spans="1:14" ht="12.75">
      <c r="A301">
        <v>2003</v>
      </c>
      <c r="B301">
        <v>502</v>
      </c>
      <c r="C301">
        <v>207</v>
      </c>
      <c r="D301">
        <v>0.822571685</v>
      </c>
      <c r="E301">
        <v>0.067544979</v>
      </c>
      <c r="F301">
        <v>8.211439833356287</v>
      </c>
      <c r="G301">
        <v>90</v>
      </c>
      <c r="H301">
        <v>5.886158700696056</v>
      </c>
      <c r="J301">
        <v>0.00913968538888889</v>
      </c>
      <c r="K301">
        <v>6.42748859164994</v>
      </c>
      <c r="N301">
        <v>87.59164733178655</v>
      </c>
    </row>
    <row r="302" spans="1:14" ht="12.75">
      <c r="A302">
        <v>2003</v>
      </c>
      <c r="B302">
        <v>502</v>
      </c>
      <c r="C302">
        <v>301</v>
      </c>
      <c r="D302">
        <v>0.461603661</v>
      </c>
      <c r="E302">
        <v>0.111563148</v>
      </c>
      <c r="F302">
        <v>24.168601210465702</v>
      </c>
      <c r="G302">
        <v>90</v>
      </c>
      <c r="H302">
        <v>2.716688631090488</v>
      </c>
      <c r="J302">
        <v>0.005128929566666667</v>
      </c>
      <c r="K302">
        <v>2.1357743216627565</v>
      </c>
      <c r="N302">
        <v>40.42691415313225</v>
      </c>
    </row>
    <row r="303" spans="1:14" ht="12.75">
      <c r="A303">
        <v>2003</v>
      </c>
      <c r="B303">
        <v>502</v>
      </c>
      <c r="C303">
        <v>302</v>
      </c>
      <c r="D303">
        <v>0.554797442</v>
      </c>
      <c r="E303">
        <v>0.108501535</v>
      </c>
      <c r="F303">
        <v>19.55696381887788</v>
      </c>
      <c r="G303">
        <v>90</v>
      </c>
      <c r="H303">
        <v>3.1694700696055684</v>
      </c>
      <c r="J303">
        <v>0.006164416022222222</v>
      </c>
      <c r="K303">
        <v>2.838504673810682</v>
      </c>
      <c r="N303">
        <v>47.16473317865429</v>
      </c>
    </row>
    <row r="304" spans="1:14" ht="12.75">
      <c r="A304">
        <v>2003</v>
      </c>
      <c r="B304">
        <v>502</v>
      </c>
      <c r="C304">
        <v>303</v>
      </c>
      <c r="D304">
        <v>0.759733278</v>
      </c>
      <c r="E304">
        <v>0.096658903</v>
      </c>
      <c r="F304">
        <v>12.722741756745846</v>
      </c>
      <c r="G304">
        <v>90</v>
      </c>
      <c r="H304">
        <v>4.301423665893271</v>
      </c>
      <c r="J304">
        <v>0.008441480866666667</v>
      </c>
      <c r="K304">
        <v>5.305728590494201</v>
      </c>
      <c r="N304">
        <v>64.0092807424594</v>
      </c>
    </row>
    <row r="305" spans="1:14" ht="12.75">
      <c r="A305">
        <v>2003</v>
      </c>
      <c r="B305">
        <v>502</v>
      </c>
      <c r="C305">
        <v>304</v>
      </c>
      <c r="D305">
        <v>0.78487313</v>
      </c>
      <c r="E305">
        <v>0.08326916</v>
      </c>
      <c r="F305">
        <v>10.609250949895557</v>
      </c>
      <c r="G305">
        <v>90</v>
      </c>
      <c r="H305">
        <v>5.206986542923433</v>
      </c>
      <c r="J305">
        <v>0.008720812555555556</v>
      </c>
      <c r="K305">
        <v>5.728876956638889</v>
      </c>
      <c r="N305">
        <v>77.48491879350347</v>
      </c>
    </row>
    <row r="306" spans="1:14" ht="12.75">
      <c r="A306">
        <v>2003</v>
      </c>
      <c r="B306">
        <v>502</v>
      </c>
      <c r="C306">
        <v>305</v>
      </c>
      <c r="D306">
        <v>0.773305635</v>
      </c>
      <c r="E306">
        <v>0.098162819</v>
      </c>
      <c r="F306">
        <v>12.6939226299573</v>
      </c>
      <c r="G306">
        <v>90</v>
      </c>
      <c r="H306">
        <v>5.3201819025522035</v>
      </c>
      <c r="J306">
        <v>0.008592284833333333</v>
      </c>
      <c r="K306">
        <v>5.530139009815719</v>
      </c>
      <c r="N306">
        <v>79.16937354988399</v>
      </c>
    </row>
    <row r="307" spans="1:14" ht="12.75">
      <c r="A307">
        <v>2003</v>
      </c>
      <c r="B307">
        <v>502</v>
      </c>
      <c r="C307">
        <v>306</v>
      </c>
      <c r="D307">
        <v>0.792551089</v>
      </c>
      <c r="E307">
        <v>0.075297335</v>
      </c>
      <c r="F307">
        <v>9.500628545600295</v>
      </c>
      <c r="G307">
        <v>90</v>
      </c>
      <c r="H307">
        <v>6.452135498839908</v>
      </c>
      <c r="J307">
        <v>0.008806123211111112</v>
      </c>
      <c r="K307">
        <v>5.86471774127613</v>
      </c>
      <c r="N307">
        <v>96.0139211136891</v>
      </c>
    </row>
    <row r="308" spans="1:14" ht="12.75">
      <c r="A308">
        <v>2003</v>
      </c>
      <c r="B308">
        <v>502</v>
      </c>
      <c r="C308">
        <v>307</v>
      </c>
      <c r="D308">
        <v>0.807920362</v>
      </c>
      <c r="E308">
        <v>0.096687224</v>
      </c>
      <c r="F308">
        <v>11.967420125499945</v>
      </c>
      <c r="G308">
        <v>90</v>
      </c>
      <c r="H308">
        <v>5.886158700696056</v>
      </c>
      <c r="J308">
        <v>0.00897689291111111</v>
      </c>
      <c r="K308">
        <v>6.146389225440531</v>
      </c>
      <c r="N308">
        <v>87.59164733178655</v>
      </c>
    </row>
    <row r="309" spans="1:14" ht="12.75">
      <c r="A309">
        <v>2003</v>
      </c>
      <c r="B309">
        <v>502</v>
      </c>
      <c r="C309">
        <v>401</v>
      </c>
      <c r="D309">
        <v>0.55406825</v>
      </c>
      <c r="E309">
        <v>0.124411277</v>
      </c>
      <c r="F309">
        <v>22.45414296884905</v>
      </c>
      <c r="G309">
        <v>90</v>
      </c>
      <c r="H309">
        <v>2.943079350348028</v>
      </c>
      <c r="J309">
        <v>0.00615631388888889</v>
      </c>
      <c r="K309">
        <v>2.832194163893857</v>
      </c>
      <c r="N309">
        <v>43.79582366589327</v>
      </c>
    </row>
    <row r="310" spans="1:14" ht="12.75">
      <c r="A310">
        <v>2003</v>
      </c>
      <c r="B310">
        <v>502</v>
      </c>
      <c r="C310">
        <v>402</v>
      </c>
      <c r="D310">
        <v>0.603170792</v>
      </c>
      <c r="E310">
        <v>0.116074259</v>
      </c>
      <c r="F310">
        <v>19.244011901690357</v>
      </c>
      <c r="G310">
        <v>90</v>
      </c>
      <c r="H310">
        <v>3.1694700696055684</v>
      </c>
      <c r="J310">
        <v>0.006701897688888889</v>
      </c>
      <c r="K310">
        <v>3.290118571305285</v>
      </c>
      <c r="N310">
        <v>47.16473317865429</v>
      </c>
    </row>
    <row r="311" spans="1:14" ht="12.75">
      <c r="A311">
        <v>2003</v>
      </c>
      <c r="B311">
        <v>502</v>
      </c>
      <c r="C311">
        <v>403</v>
      </c>
      <c r="D311">
        <v>0.720859411</v>
      </c>
      <c r="E311">
        <v>0.084974154</v>
      </c>
      <c r="F311">
        <v>11.787895490206758</v>
      </c>
      <c r="G311">
        <v>90</v>
      </c>
      <c r="H311">
        <v>4.527814385150813</v>
      </c>
      <c r="J311">
        <v>0.00800954901111111</v>
      </c>
      <c r="K311">
        <v>4.712108263700722</v>
      </c>
      <c r="N311">
        <v>67.37819025522042</v>
      </c>
    </row>
    <row r="312" spans="1:14" ht="12.75">
      <c r="A312">
        <v>2003</v>
      </c>
      <c r="B312">
        <v>502</v>
      </c>
      <c r="C312">
        <v>404</v>
      </c>
      <c r="D312">
        <v>0.76361431</v>
      </c>
      <c r="E312">
        <v>0.061106073</v>
      </c>
      <c r="F312">
        <v>8.002216852117398</v>
      </c>
      <c r="G312">
        <v>90</v>
      </c>
      <c r="H312">
        <v>4.867400464037123</v>
      </c>
      <c r="J312">
        <v>0.008484603444444445</v>
      </c>
      <c r="K312">
        <v>5.3689527725989725</v>
      </c>
      <c r="N312">
        <v>72.43155452436194</v>
      </c>
    </row>
    <row r="313" spans="1:14" ht="12.75">
      <c r="A313">
        <v>2003</v>
      </c>
      <c r="B313">
        <v>502</v>
      </c>
      <c r="C313">
        <v>405</v>
      </c>
      <c r="D313">
        <v>0.813859389</v>
      </c>
      <c r="E313">
        <v>0.054713567</v>
      </c>
      <c r="F313">
        <v>6.722729717135449</v>
      </c>
      <c r="G313">
        <v>90</v>
      </c>
      <c r="H313">
        <v>6.791721577726219</v>
      </c>
      <c r="J313">
        <v>0.0090428821</v>
      </c>
      <c r="K313">
        <v>6.258822208294262</v>
      </c>
      <c r="N313">
        <v>101.06728538283063</v>
      </c>
    </row>
    <row r="314" spans="1:14" ht="12.75">
      <c r="A314">
        <v>2003</v>
      </c>
      <c r="B314">
        <v>502</v>
      </c>
      <c r="C314">
        <v>406</v>
      </c>
      <c r="D314">
        <v>0.827578741</v>
      </c>
      <c r="E314">
        <v>0.101655768</v>
      </c>
      <c r="F314">
        <v>12.283516113181548</v>
      </c>
      <c r="G314">
        <v>90</v>
      </c>
      <c r="H314">
        <v>5.3201819025522035</v>
      </c>
      <c r="J314">
        <v>0.009195319344444444</v>
      </c>
      <c r="K314">
        <v>6.526472072987966</v>
      </c>
      <c r="N314">
        <v>79.16937354988399</v>
      </c>
    </row>
    <row r="315" spans="1:14" ht="12.75">
      <c r="A315">
        <v>2003</v>
      </c>
      <c r="B315">
        <v>502</v>
      </c>
      <c r="C315">
        <v>407</v>
      </c>
      <c r="D315">
        <v>0.829970885</v>
      </c>
      <c r="E315">
        <v>0.052545546</v>
      </c>
      <c r="F315">
        <v>6.331010755877298</v>
      </c>
      <c r="G315">
        <v>90</v>
      </c>
      <c r="H315">
        <v>5.546572621809746</v>
      </c>
      <c r="J315">
        <v>0.009221898722222222</v>
      </c>
      <c r="K315">
        <v>6.574298549559198</v>
      </c>
      <c r="N315">
        <v>82.53828306264502</v>
      </c>
    </row>
    <row r="316" spans="1:14" ht="12.75">
      <c r="A316">
        <v>2003</v>
      </c>
      <c r="B316">
        <v>222</v>
      </c>
      <c r="C316">
        <v>101</v>
      </c>
      <c r="D316">
        <v>0.365880033</v>
      </c>
      <c r="E316">
        <v>0.030553854</v>
      </c>
      <c r="F316">
        <v>8.350784750257196</v>
      </c>
      <c r="G316">
        <v>87</v>
      </c>
      <c r="H316">
        <v>1.471539675174014</v>
      </c>
      <c r="J316">
        <v>0.004205517620689655</v>
      </c>
      <c r="K316">
        <v>1.6572639162594385</v>
      </c>
      <c r="N316">
        <v>21.897911832946637</v>
      </c>
    </row>
    <row r="317" spans="1:14" ht="12.75">
      <c r="A317">
        <v>2003</v>
      </c>
      <c r="B317">
        <v>222</v>
      </c>
      <c r="C317">
        <v>102</v>
      </c>
      <c r="D317">
        <v>0.493573687</v>
      </c>
      <c r="E317">
        <v>0.056757387</v>
      </c>
      <c r="F317">
        <v>11.499273258462825</v>
      </c>
      <c r="G317">
        <v>87</v>
      </c>
      <c r="H317">
        <v>2.1507118329466355</v>
      </c>
      <c r="J317">
        <v>0.005673260770114943</v>
      </c>
      <c r="K317">
        <v>2.4802442480668354</v>
      </c>
      <c r="N317">
        <v>32.0046403712297</v>
      </c>
    </row>
    <row r="318" spans="1:14" ht="12.75">
      <c r="A318">
        <v>2003</v>
      </c>
      <c r="B318">
        <v>222</v>
      </c>
      <c r="C318">
        <v>103</v>
      </c>
      <c r="D318">
        <v>0.611767468</v>
      </c>
      <c r="E318">
        <v>0.074814543</v>
      </c>
      <c r="F318">
        <v>12.229245083035371</v>
      </c>
      <c r="G318">
        <v>87</v>
      </c>
      <c r="H318">
        <v>2.490297911832948</v>
      </c>
      <c r="J318">
        <v>0.007031809977011494</v>
      </c>
      <c r="K318">
        <v>3.602220675479658</v>
      </c>
      <c r="N318">
        <v>37.05800464037124</v>
      </c>
    </row>
    <row r="319" spans="1:14" ht="12.75">
      <c r="A319">
        <v>2003</v>
      </c>
      <c r="B319">
        <v>222</v>
      </c>
      <c r="C319">
        <v>104</v>
      </c>
      <c r="D319">
        <v>0.540060581</v>
      </c>
      <c r="E319">
        <v>0.053287003</v>
      </c>
      <c r="F319">
        <v>9.866856585113364</v>
      </c>
      <c r="G319">
        <v>87</v>
      </c>
      <c r="H319">
        <v>3.0562747099767984</v>
      </c>
      <c r="J319">
        <v>0.006207592885057471</v>
      </c>
      <c r="K319">
        <v>2.8723717275993144</v>
      </c>
      <c r="N319">
        <v>45.480278422273784</v>
      </c>
    </row>
    <row r="320" spans="1:14" ht="12.75">
      <c r="A320">
        <v>2003</v>
      </c>
      <c r="B320">
        <v>222</v>
      </c>
      <c r="C320">
        <v>110</v>
      </c>
      <c r="D320">
        <v>0.316870941</v>
      </c>
      <c r="E320">
        <v>0.033759315</v>
      </c>
      <c r="F320">
        <v>10.653963690536077</v>
      </c>
      <c r="G320">
        <v>87</v>
      </c>
      <c r="H320">
        <v>1.245148955916474</v>
      </c>
      <c r="J320">
        <v>0.003642194724137931</v>
      </c>
      <c r="K320">
        <v>1.4196682245362175</v>
      </c>
      <c r="N320">
        <v>18.52900232018562</v>
      </c>
    </row>
    <row r="321" spans="1:14" ht="12.75">
      <c r="A321">
        <v>2003</v>
      </c>
      <c r="B321">
        <v>222</v>
      </c>
      <c r="C321">
        <v>201</v>
      </c>
      <c r="D321">
        <v>0.337189377</v>
      </c>
      <c r="E321">
        <v>0.035180448</v>
      </c>
      <c r="F321">
        <v>10.433439010743212</v>
      </c>
      <c r="G321">
        <v>87</v>
      </c>
      <c r="H321">
        <v>1.245148955916474</v>
      </c>
      <c r="J321">
        <v>0.0038757399655172417</v>
      </c>
      <c r="K321">
        <v>1.513731928268474</v>
      </c>
      <c r="N321">
        <v>18.52900232018562</v>
      </c>
    </row>
    <row r="322" spans="1:14" ht="12.75">
      <c r="A322">
        <v>2003</v>
      </c>
      <c r="B322">
        <v>222</v>
      </c>
      <c r="C322">
        <v>202</v>
      </c>
      <c r="D322">
        <v>0.536848658</v>
      </c>
      <c r="E322">
        <v>0.061121285</v>
      </c>
      <c r="F322">
        <v>11.38519843333575</v>
      </c>
      <c r="G322">
        <v>87</v>
      </c>
      <c r="H322">
        <v>2.377102552204177</v>
      </c>
      <c r="J322">
        <v>0.006170674229885058</v>
      </c>
      <c r="K322">
        <v>2.8433886282154086</v>
      </c>
      <c r="N322">
        <v>35.37354988399072</v>
      </c>
    </row>
    <row r="323" spans="1:14" ht="12.75">
      <c r="A323">
        <v>2003</v>
      </c>
      <c r="B323">
        <v>222</v>
      </c>
      <c r="C323">
        <v>203</v>
      </c>
      <c r="D323">
        <v>0.654221718</v>
      </c>
      <c r="E323">
        <v>0.056322962</v>
      </c>
      <c r="F323">
        <v>8.609155038781516</v>
      </c>
      <c r="G323">
        <v>87</v>
      </c>
      <c r="H323">
        <v>2.943079350348028</v>
      </c>
      <c r="J323">
        <v>0.007519789862068965</v>
      </c>
      <c r="K323">
        <v>4.118951266574176</v>
      </c>
      <c r="N323">
        <v>43.79582366589327</v>
      </c>
    </row>
    <row r="324" spans="1:14" ht="12.75">
      <c r="A324">
        <v>2003</v>
      </c>
      <c r="B324">
        <v>222</v>
      </c>
      <c r="C324">
        <v>204</v>
      </c>
      <c r="D324">
        <v>0.691901116</v>
      </c>
      <c r="E324">
        <v>0.047484094</v>
      </c>
      <c r="F324">
        <v>6.862843967431901</v>
      </c>
      <c r="G324">
        <v>87</v>
      </c>
      <c r="H324">
        <v>3.3958607888631094</v>
      </c>
      <c r="J324">
        <v>0.007952886390804598</v>
      </c>
      <c r="K324">
        <v>4.639331118979951</v>
      </c>
      <c r="N324">
        <v>50.53364269141532</v>
      </c>
    </row>
    <row r="325" spans="1:14" ht="12.75">
      <c r="A325">
        <v>2003</v>
      </c>
      <c r="B325">
        <v>222</v>
      </c>
      <c r="C325">
        <v>210</v>
      </c>
      <c r="D325">
        <v>0.317719479</v>
      </c>
      <c r="E325">
        <v>0.03019709</v>
      </c>
      <c r="F325">
        <v>9.50432441065409</v>
      </c>
      <c r="G325">
        <v>87</v>
      </c>
      <c r="H325">
        <v>1.0187582366589327</v>
      </c>
      <c r="J325">
        <v>0.003651948034482759</v>
      </c>
      <c r="K325">
        <v>1.4234769483649596</v>
      </c>
      <c r="N325">
        <v>15.160092807424594</v>
      </c>
    </row>
    <row r="326" spans="1:14" ht="12.75">
      <c r="A326">
        <v>2003</v>
      </c>
      <c r="B326">
        <v>222</v>
      </c>
      <c r="C326">
        <v>301</v>
      </c>
      <c r="D326">
        <v>0.408201671</v>
      </c>
      <c r="E326">
        <v>0.040647204</v>
      </c>
      <c r="F326">
        <v>9.957628027446267</v>
      </c>
      <c r="G326">
        <v>87</v>
      </c>
      <c r="H326">
        <v>1.245148955916474</v>
      </c>
      <c r="J326">
        <v>0.0046919732298850575</v>
      </c>
      <c r="K326">
        <v>1.8942014572845078</v>
      </c>
      <c r="N326">
        <v>18.52900232018562</v>
      </c>
    </row>
    <row r="327" spans="1:14" ht="12.75">
      <c r="A327">
        <v>2003</v>
      </c>
      <c r="B327">
        <v>222</v>
      </c>
      <c r="C327">
        <v>302</v>
      </c>
      <c r="D327">
        <v>0.442003961</v>
      </c>
      <c r="E327">
        <v>0.050714032</v>
      </c>
      <c r="F327">
        <v>11.47366007428155</v>
      </c>
      <c r="G327">
        <v>87</v>
      </c>
      <c r="H327">
        <v>1.5847350348027842</v>
      </c>
      <c r="J327">
        <v>0.005080505298850574</v>
      </c>
      <c r="K327">
        <v>2.107552063481932</v>
      </c>
      <c r="N327">
        <v>23.582366589327144</v>
      </c>
    </row>
    <row r="328" spans="1:14" ht="12.75">
      <c r="A328">
        <v>2003</v>
      </c>
      <c r="B328">
        <v>222</v>
      </c>
      <c r="C328">
        <v>303</v>
      </c>
      <c r="D328">
        <v>0.470877028</v>
      </c>
      <c r="E328">
        <v>0.079665259</v>
      </c>
      <c r="F328">
        <v>16.918484925537715</v>
      </c>
      <c r="G328">
        <v>87</v>
      </c>
      <c r="H328">
        <v>1.1319535962877032</v>
      </c>
      <c r="J328">
        <v>0.005412379632183908</v>
      </c>
      <c r="K328">
        <v>2.308719389248817</v>
      </c>
      <c r="N328">
        <v>16.844547563805104</v>
      </c>
    </row>
    <row r="329" spans="1:14" ht="12.75">
      <c r="A329">
        <v>2003</v>
      </c>
      <c r="B329">
        <v>222</v>
      </c>
      <c r="C329">
        <v>304</v>
      </c>
      <c r="D329">
        <v>0.445324823</v>
      </c>
      <c r="E329">
        <v>0.055305936</v>
      </c>
      <c r="F329">
        <v>12.419234936741894</v>
      </c>
      <c r="G329">
        <v>87</v>
      </c>
      <c r="H329">
        <v>2.1507118329466355</v>
      </c>
      <c r="J329">
        <v>0.005118676126436781</v>
      </c>
      <c r="K329">
        <v>2.129767120898782</v>
      </c>
      <c r="N329">
        <v>32.0046403712297</v>
      </c>
    </row>
    <row r="330" spans="1:14" ht="12.75">
      <c r="A330">
        <v>2003</v>
      </c>
      <c r="B330">
        <v>222</v>
      </c>
      <c r="C330">
        <v>310</v>
      </c>
      <c r="D330">
        <v>0.343561233</v>
      </c>
      <c r="E330">
        <v>0.034161005</v>
      </c>
      <c r="F330">
        <v>9.9432071254675</v>
      </c>
      <c r="G330">
        <v>87</v>
      </c>
      <c r="H330">
        <v>1.1319535962877032</v>
      </c>
      <c r="J330">
        <v>0.003948979689655172</v>
      </c>
      <c r="K330">
        <v>1.54449505185046</v>
      </c>
      <c r="N330">
        <v>16.844547563805104</v>
      </c>
    </row>
    <row r="331" spans="1:14" ht="12.75">
      <c r="A331">
        <v>2003</v>
      </c>
      <c r="B331">
        <v>222</v>
      </c>
      <c r="C331">
        <v>401</v>
      </c>
      <c r="D331">
        <v>0.335888574</v>
      </c>
      <c r="E331">
        <v>0.046495563</v>
      </c>
      <c r="F331">
        <v>13.842555716110782</v>
      </c>
      <c r="G331">
        <v>87</v>
      </c>
      <c r="H331">
        <v>1.1319535962877032</v>
      </c>
      <c r="J331">
        <v>0.0038607882068965515</v>
      </c>
      <c r="K331">
        <v>1.5075274061706572</v>
      </c>
      <c r="N331">
        <v>16.844547563805104</v>
      </c>
    </row>
    <row r="332" spans="1:14" ht="12.75">
      <c r="A332">
        <v>2003</v>
      </c>
      <c r="B332">
        <v>222</v>
      </c>
      <c r="C332">
        <v>402</v>
      </c>
      <c r="D332">
        <v>0.434697629</v>
      </c>
      <c r="E332">
        <v>0.038879176</v>
      </c>
      <c r="F332">
        <v>8.943958606224651</v>
      </c>
      <c r="G332">
        <v>87</v>
      </c>
      <c r="H332">
        <v>1.6979303944315547</v>
      </c>
      <c r="J332">
        <v>0.004996524471264367</v>
      </c>
      <c r="K332">
        <v>2.0594883561612036</v>
      </c>
      <c r="N332">
        <v>25.26682134570766</v>
      </c>
    </row>
    <row r="333" spans="1:14" ht="12.75">
      <c r="A333">
        <v>2003</v>
      </c>
      <c r="B333">
        <v>222</v>
      </c>
      <c r="C333">
        <v>403</v>
      </c>
      <c r="D333">
        <v>0.523933038</v>
      </c>
      <c r="E333">
        <v>0.05397683</v>
      </c>
      <c r="F333">
        <v>10.302238279541365</v>
      </c>
      <c r="G333">
        <v>87</v>
      </c>
      <c r="H333">
        <v>1.811125754060325</v>
      </c>
      <c r="J333">
        <v>0.006022218827586207</v>
      </c>
      <c r="K333">
        <v>2.7297658078270954</v>
      </c>
      <c r="N333">
        <v>26.951276102088165</v>
      </c>
    </row>
    <row r="334" spans="1:14" ht="12.75">
      <c r="A334">
        <v>2003</v>
      </c>
      <c r="B334">
        <v>222</v>
      </c>
      <c r="C334">
        <v>404</v>
      </c>
      <c r="D334">
        <v>0.575571128</v>
      </c>
      <c r="E334">
        <v>0.074888097</v>
      </c>
      <c r="F334">
        <v>13.011093391744973</v>
      </c>
      <c r="G334">
        <v>87</v>
      </c>
      <c r="H334">
        <v>2.1507118329466355</v>
      </c>
      <c r="J334">
        <v>0.0066157600919540226</v>
      </c>
      <c r="K334">
        <v>3.2131816232564785</v>
      </c>
      <c r="N334">
        <v>32.0046403712297</v>
      </c>
    </row>
    <row r="335" spans="1:14" ht="12.75">
      <c r="A335">
        <v>2003</v>
      </c>
      <c r="B335">
        <v>222</v>
      </c>
      <c r="C335">
        <v>410</v>
      </c>
      <c r="D335">
        <v>0.311010537</v>
      </c>
      <c r="E335">
        <v>0.039483971</v>
      </c>
      <c r="F335">
        <v>12.695380478379098</v>
      </c>
      <c r="G335">
        <v>87</v>
      </c>
      <c r="H335">
        <v>0.7923675174013921</v>
      </c>
      <c r="J335">
        <v>0.003574833758620689</v>
      </c>
      <c r="K335">
        <v>1.3936401575493018</v>
      </c>
      <c r="N335">
        <v>11.791183294663572</v>
      </c>
    </row>
    <row r="336" spans="1:14" ht="12.75">
      <c r="A336">
        <v>2003</v>
      </c>
      <c r="B336">
        <v>301</v>
      </c>
      <c r="C336">
        <v>102</v>
      </c>
      <c r="D336">
        <v>0.30103456</v>
      </c>
      <c r="E336">
        <v>0.032178107</v>
      </c>
      <c r="F336">
        <v>10.689173694874102</v>
      </c>
      <c r="G336">
        <v>92</v>
      </c>
      <c r="H336">
        <v>1.4739335347432025</v>
      </c>
      <c r="J336">
        <v>0.0032721147826086957</v>
      </c>
      <c r="K336">
        <v>1.2824370841713508</v>
      </c>
      <c r="N336">
        <v>21.933534743202415</v>
      </c>
    </row>
    <row r="337" spans="1:14" ht="12.75">
      <c r="A337">
        <v>2003</v>
      </c>
      <c r="B337">
        <v>301</v>
      </c>
      <c r="C337">
        <v>108</v>
      </c>
      <c r="D337">
        <v>0.303317532</v>
      </c>
      <c r="E337">
        <v>0.041551308</v>
      </c>
      <c r="F337">
        <v>13.698947016356444</v>
      </c>
      <c r="G337">
        <v>92</v>
      </c>
      <c r="H337">
        <v>1.3605540320706484</v>
      </c>
      <c r="J337">
        <v>0.003296929695652174</v>
      </c>
      <c r="K337">
        <v>1.291208880597617</v>
      </c>
      <c r="N337">
        <v>20.246339762956076</v>
      </c>
    </row>
    <row r="338" spans="1:14" ht="12.75">
      <c r="A338">
        <v>2003</v>
      </c>
      <c r="B338">
        <v>301</v>
      </c>
      <c r="C338">
        <v>109</v>
      </c>
      <c r="D338">
        <v>0.515624655</v>
      </c>
      <c r="E338">
        <v>0.062321931</v>
      </c>
      <c r="F338">
        <v>12.086685614364193</v>
      </c>
      <c r="G338">
        <v>92</v>
      </c>
      <c r="H338">
        <v>4.1950415988845</v>
      </c>
      <c r="J338">
        <v>0.005604615815217391</v>
      </c>
      <c r="K338">
        <v>2.4339130560921642</v>
      </c>
      <c r="N338">
        <v>62.42621426911457</v>
      </c>
    </row>
    <row r="339" spans="1:14" ht="12.75">
      <c r="A339">
        <v>2003</v>
      </c>
      <c r="B339">
        <v>301</v>
      </c>
      <c r="C339">
        <v>110</v>
      </c>
      <c r="D339">
        <v>0.567898667</v>
      </c>
      <c r="E339">
        <v>0.056181455</v>
      </c>
      <c r="F339">
        <v>9.892866151066348</v>
      </c>
      <c r="G339">
        <v>92</v>
      </c>
      <c r="H339">
        <v>5.102077620264931</v>
      </c>
      <c r="J339">
        <v>0.0061728115978260875</v>
      </c>
      <c r="K339">
        <v>2.8450585713150294</v>
      </c>
      <c r="N339">
        <v>75.92377411108528</v>
      </c>
    </row>
    <row r="340" spans="1:14" ht="12.75">
      <c r="A340">
        <v>2003</v>
      </c>
      <c r="B340">
        <v>301</v>
      </c>
      <c r="C340">
        <v>111</v>
      </c>
      <c r="D340">
        <v>0.673313418</v>
      </c>
      <c r="E340">
        <v>0.050838132</v>
      </c>
      <c r="F340">
        <v>7.55044094487361</v>
      </c>
      <c r="G340">
        <v>92</v>
      </c>
      <c r="H340">
        <v>4.421800604229608</v>
      </c>
      <c r="J340">
        <v>0.0073186241086956524</v>
      </c>
      <c r="K340">
        <v>3.8975118079205338</v>
      </c>
      <c r="N340">
        <v>65.80060422960725</v>
      </c>
    </row>
    <row r="341" spans="1:14" ht="12.75">
      <c r="A341">
        <v>2003</v>
      </c>
      <c r="B341">
        <v>301</v>
      </c>
      <c r="C341">
        <v>114</v>
      </c>
      <c r="D341">
        <v>0.695554267</v>
      </c>
      <c r="E341">
        <v>0.088530156</v>
      </c>
      <c r="F341">
        <v>12.728001279014508</v>
      </c>
      <c r="G341">
        <v>92</v>
      </c>
      <c r="H341">
        <v>3.854903090866837</v>
      </c>
      <c r="J341">
        <v>0.007560372467391305</v>
      </c>
      <c r="K341">
        <v>4.165126409976839</v>
      </c>
      <c r="N341">
        <v>57.36462932837555</v>
      </c>
    </row>
    <row r="342" spans="1:14" ht="12.75">
      <c r="A342">
        <v>2003</v>
      </c>
      <c r="B342">
        <v>301</v>
      </c>
      <c r="C342">
        <v>202</v>
      </c>
      <c r="D342">
        <v>0.38150586</v>
      </c>
      <c r="E342">
        <v>0.034121926</v>
      </c>
      <c r="F342">
        <v>8.944010977970299</v>
      </c>
      <c r="G342">
        <v>92</v>
      </c>
      <c r="H342">
        <v>1.8140720427608645</v>
      </c>
      <c r="J342">
        <v>0.004146802826086956</v>
      </c>
      <c r="K342">
        <v>1.6307483913189509</v>
      </c>
      <c r="N342">
        <v>26.995119683941436</v>
      </c>
    </row>
    <row r="343" spans="1:14" ht="12.75">
      <c r="A343">
        <v>2003</v>
      </c>
      <c r="B343">
        <v>301</v>
      </c>
      <c r="C343">
        <v>208</v>
      </c>
      <c r="D343">
        <v>0.341843089</v>
      </c>
      <c r="E343">
        <v>0.057862874</v>
      </c>
      <c r="F343">
        <v>16.926735061184754</v>
      </c>
      <c r="G343">
        <v>92</v>
      </c>
      <c r="H343">
        <v>1.7006925400883104</v>
      </c>
      <c r="J343">
        <v>0.00371568575</v>
      </c>
      <c r="K343">
        <v>1.4486197179651905</v>
      </c>
      <c r="N343">
        <v>25.307924703695093</v>
      </c>
    </row>
    <row r="344" spans="1:14" ht="12.75">
      <c r="A344">
        <v>2003</v>
      </c>
      <c r="B344">
        <v>301</v>
      </c>
      <c r="C344">
        <v>209</v>
      </c>
      <c r="D344">
        <v>0.551268702</v>
      </c>
      <c r="E344">
        <v>0.069045759</v>
      </c>
      <c r="F344">
        <v>12.524882829281317</v>
      </c>
      <c r="G344">
        <v>92</v>
      </c>
      <c r="H344">
        <v>3.1746260748315125</v>
      </c>
      <c r="J344">
        <v>0.005992051108695652</v>
      </c>
      <c r="K344">
        <v>2.7072375167172265</v>
      </c>
      <c r="N344">
        <v>47.2414594468975</v>
      </c>
    </row>
    <row r="345" spans="1:14" ht="12.75">
      <c r="A345">
        <v>2003</v>
      </c>
      <c r="B345">
        <v>301</v>
      </c>
      <c r="C345">
        <v>210</v>
      </c>
      <c r="D345">
        <v>0.567406833</v>
      </c>
      <c r="E345">
        <v>0.053550937</v>
      </c>
      <c r="F345">
        <v>9.43783787672504</v>
      </c>
      <c r="G345">
        <v>92</v>
      </c>
      <c r="H345">
        <v>4.421800604229608</v>
      </c>
      <c r="J345">
        <v>0.006167465576086957</v>
      </c>
      <c r="K345">
        <v>2.8408835207615204</v>
      </c>
      <c r="N345">
        <v>65.80060422960725</v>
      </c>
    </row>
    <row r="346" spans="1:14" ht="12.75">
      <c r="A346">
        <v>2003</v>
      </c>
      <c r="B346">
        <v>301</v>
      </c>
      <c r="C346">
        <v>211</v>
      </c>
      <c r="D346">
        <v>0.605613354</v>
      </c>
      <c r="E346">
        <v>0.055976914</v>
      </c>
      <c r="F346">
        <v>9.243011837549407</v>
      </c>
      <c r="G346">
        <v>92</v>
      </c>
      <c r="H346">
        <v>6.689390657680689</v>
      </c>
      <c r="J346">
        <v>0.006582753847826087</v>
      </c>
      <c r="K346">
        <v>3.184179974051434</v>
      </c>
      <c r="N346">
        <v>99.54450383453405</v>
      </c>
    </row>
    <row r="347" spans="1:14" ht="12.75">
      <c r="A347">
        <v>2003</v>
      </c>
      <c r="B347">
        <v>301</v>
      </c>
      <c r="C347">
        <v>214</v>
      </c>
      <c r="D347">
        <v>0.708346765</v>
      </c>
      <c r="E347">
        <v>0.051134665</v>
      </c>
      <c r="F347">
        <v>7.218874642562954</v>
      </c>
      <c r="G347">
        <v>92</v>
      </c>
      <c r="H347">
        <v>5.102077620264931</v>
      </c>
      <c r="J347">
        <v>0.007699421358695653</v>
      </c>
      <c r="K347">
        <v>4.327298118464605</v>
      </c>
      <c r="N347">
        <v>75.92377411108528</v>
      </c>
    </row>
    <row r="348" spans="1:14" ht="12.75">
      <c r="A348">
        <v>2003</v>
      </c>
      <c r="B348">
        <v>301</v>
      </c>
      <c r="C348">
        <v>302</v>
      </c>
      <c r="D348">
        <v>0.298040413</v>
      </c>
      <c r="E348">
        <v>0.030630383</v>
      </c>
      <c r="F348">
        <v>10.277258272353823</v>
      </c>
      <c r="G348">
        <v>92</v>
      </c>
      <c r="H348">
        <v>0.9070360213804323</v>
      </c>
      <c r="J348">
        <v>0.003239569706521739</v>
      </c>
      <c r="K348">
        <v>1.2710230244684961</v>
      </c>
      <c r="N348">
        <v>13.497559841970718</v>
      </c>
    </row>
    <row r="349" spans="1:14" ht="12.75">
      <c r="A349">
        <v>2003</v>
      </c>
      <c r="B349">
        <v>301</v>
      </c>
      <c r="C349">
        <v>308</v>
      </c>
      <c r="D349">
        <v>0.311140958</v>
      </c>
      <c r="E349">
        <v>0.051314367</v>
      </c>
      <c r="F349">
        <v>16.492321464151306</v>
      </c>
      <c r="G349">
        <v>92</v>
      </c>
      <c r="H349">
        <v>1.4739335347432025</v>
      </c>
      <c r="J349">
        <v>0.003381966934782609</v>
      </c>
      <c r="K349">
        <v>1.3217262216034138</v>
      </c>
      <c r="N349">
        <v>21.933534743202415</v>
      </c>
    </row>
    <row r="350" spans="1:14" ht="12.75">
      <c r="A350">
        <v>2003</v>
      </c>
      <c r="B350">
        <v>301</v>
      </c>
      <c r="C350">
        <v>309</v>
      </c>
      <c r="D350">
        <v>0.517022191</v>
      </c>
      <c r="E350">
        <v>0.040756125</v>
      </c>
      <c r="F350">
        <v>7.8828579719511485</v>
      </c>
      <c r="G350">
        <v>92</v>
      </c>
      <c r="H350">
        <v>3.2880055775040664</v>
      </c>
      <c r="J350">
        <v>0.005619806423913043</v>
      </c>
      <c r="K350">
        <v>2.444090655116011</v>
      </c>
      <c r="N350">
        <v>48.92865442714385</v>
      </c>
    </row>
    <row r="351" spans="1:14" ht="12.75">
      <c r="A351">
        <v>2003</v>
      </c>
      <c r="B351">
        <v>301</v>
      </c>
      <c r="C351">
        <v>310</v>
      </c>
      <c r="D351">
        <v>0.512750723</v>
      </c>
      <c r="E351">
        <v>0.041087293</v>
      </c>
      <c r="F351">
        <v>8.01311264070124</v>
      </c>
      <c r="G351">
        <v>92</v>
      </c>
      <c r="H351">
        <v>3.9682825935393913</v>
      </c>
      <c r="J351">
        <v>0.005573377423913044</v>
      </c>
      <c r="K351">
        <v>2.4131165521782805</v>
      </c>
      <c r="N351">
        <v>59.05182430862189</v>
      </c>
    </row>
    <row r="352" spans="1:14" ht="12.75">
      <c r="A352">
        <v>2003</v>
      </c>
      <c r="B352">
        <v>301</v>
      </c>
      <c r="C352">
        <v>311</v>
      </c>
      <c r="D352">
        <v>0.402665646</v>
      </c>
      <c r="E352">
        <v>0.059569107</v>
      </c>
      <c r="F352">
        <v>14.793689899237148</v>
      </c>
      <c r="G352">
        <v>92</v>
      </c>
      <c r="H352">
        <v>1.1337950267255403</v>
      </c>
      <c r="J352">
        <v>0.0043768005</v>
      </c>
      <c r="K352">
        <v>1.7371040824065194</v>
      </c>
      <c r="N352">
        <v>16.871949802463398</v>
      </c>
    </row>
    <row r="353" spans="1:14" ht="12.75">
      <c r="A353">
        <v>2003</v>
      </c>
      <c r="B353">
        <v>301</v>
      </c>
      <c r="C353">
        <v>314</v>
      </c>
      <c r="D353">
        <v>0.618162438</v>
      </c>
      <c r="E353">
        <v>0.077211289</v>
      </c>
      <c r="F353">
        <v>12.490453035258671</v>
      </c>
      <c r="G353">
        <v>92</v>
      </c>
      <c r="H353">
        <v>3.9682825935393913</v>
      </c>
      <c r="J353">
        <v>0.006719156934782609</v>
      </c>
      <c r="K353">
        <v>3.305754437742568</v>
      </c>
      <c r="N353">
        <v>59.05182430862189</v>
      </c>
    </row>
    <row r="354" spans="1:14" ht="12.75">
      <c r="A354">
        <v>2003</v>
      </c>
      <c r="B354" t="s">
        <v>46</v>
      </c>
      <c r="C354">
        <v>103</v>
      </c>
      <c r="D354">
        <v>0.453256277</v>
      </c>
      <c r="E354">
        <v>0.047201079</v>
      </c>
      <c r="F354">
        <v>10.413772824595654</v>
      </c>
      <c r="G354">
        <v>91</v>
      </c>
      <c r="H354">
        <v>2.947867069486405</v>
      </c>
      <c r="J354">
        <v>0.004980838208791209</v>
      </c>
      <c r="K354">
        <v>2.05063307972904</v>
      </c>
      <c r="N354">
        <v>43.86706948640483</v>
      </c>
    </row>
    <row r="355" spans="1:14" ht="12.75">
      <c r="A355">
        <v>2003</v>
      </c>
      <c r="B355" t="s">
        <v>46</v>
      </c>
      <c r="C355">
        <v>106</v>
      </c>
      <c r="D355">
        <v>0.50939675</v>
      </c>
      <c r="E355">
        <v>0.061557887</v>
      </c>
      <c r="F355">
        <v>12.084467951552499</v>
      </c>
      <c r="G355">
        <v>91</v>
      </c>
      <c r="H355">
        <v>3.06124657215896</v>
      </c>
      <c r="J355">
        <v>0.005597766483516483</v>
      </c>
      <c r="K355">
        <v>2.429337926315278</v>
      </c>
      <c r="N355">
        <v>45.554264466651176</v>
      </c>
    </row>
    <row r="356" spans="1:14" ht="12.75">
      <c r="A356">
        <v>2003</v>
      </c>
      <c r="B356" t="s">
        <v>46</v>
      </c>
      <c r="C356">
        <v>109</v>
      </c>
      <c r="D356">
        <v>0.541510595</v>
      </c>
      <c r="E356">
        <v>0.062660738</v>
      </c>
      <c r="F356">
        <v>11.571470360612242</v>
      </c>
      <c r="G356">
        <v>91</v>
      </c>
      <c r="H356">
        <v>4.081662096211946</v>
      </c>
      <c r="J356">
        <v>0.005950665879120879</v>
      </c>
      <c r="K356">
        <v>2.6766345110043845</v>
      </c>
      <c r="N356">
        <v>60.73901928886823</v>
      </c>
    </row>
    <row r="357" spans="1:14" ht="12.75">
      <c r="A357">
        <v>2003</v>
      </c>
      <c r="B357" t="s">
        <v>46</v>
      </c>
      <c r="C357">
        <v>112</v>
      </c>
      <c r="D357">
        <v>0.604086444</v>
      </c>
      <c r="E357">
        <v>0.067700331</v>
      </c>
      <c r="F357">
        <v>11.207060127308536</v>
      </c>
      <c r="G357">
        <v>91</v>
      </c>
      <c r="H357">
        <v>3.1746260748315125</v>
      </c>
      <c r="J357">
        <v>0.0066383125714285715</v>
      </c>
      <c r="K357">
        <v>3.2331496057794413</v>
      </c>
      <c r="N357">
        <v>47.2414594468975</v>
      </c>
    </row>
    <row r="358" spans="1:14" ht="12.75">
      <c r="A358">
        <v>2003</v>
      </c>
      <c r="B358" t="s">
        <v>46</v>
      </c>
      <c r="C358">
        <v>203</v>
      </c>
      <c r="D358">
        <v>0.388128</v>
      </c>
      <c r="E358">
        <v>0.044281189</v>
      </c>
      <c r="F358">
        <v>11.40891381193833</v>
      </c>
      <c r="G358">
        <v>91</v>
      </c>
      <c r="H358">
        <v>2.6077285614687424</v>
      </c>
      <c r="J358">
        <v>0.004265142857142857</v>
      </c>
      <c r="K358">
        <v>1.6846318474256943</v>
      </c>
      <c r="N358">
        <v>38.805484545665806</v>
      </c>
    </row>
    <row r="359" spans="1:14" ht="12.75">
      <c r="A359">
        <v>2003</v>
      </c>
      <c r="B359" t="s">
        <v>46</v>
      </c>
      <c r="C359">
        <v>206</v>
      </c>
      <c r="D359">
        <v>0.573222773</v>
      </c>
      <c r="E359">
        <v>0.073858583</v>
      </c>
      <c r="F359">
        <v>12.88479566390151</v>
      </c>
      <c r="G359">
        <v>91</v>
      </c>
      <c r="H359">
        <v>3.628144085521729</v>
      </c>
      <c r="J359">
        <v>0.006299151351648352</v>
      </c>
      <c r="K359">
        <v>2.945531231946257</v>
      </c>
      <c r="N359">
        <v>53.99023936788287</v>
      </c>
    </row>
    <row r="360" spans="1:14" ht="12.75">
      <c r="A360">
        <v>2003</v>
      </c>
      <c r="B360" t="s">
        <v>46</v>
      </c>
      <c r="C360">
        <v>209</v>
      </c>
      <c r="D360">
        <v>0.536772545</v>
      </c>
      <c r="E360">
        <v>0.047894249</v>
      </c>
      <c r="F360">
        <v>8.922633887692598</v>
      </c>
      <c r="G360">
        <v>91</v>
      </c>
      <c r="H360">
        <v>3.2880055775040664</v>
      </c>
      <c r="J360">
        <v>0.0058985993956043965</v>
      </c>
      <c r="K360">
        <v>2.6386239834143232</v>
      </c>
      <c r="N360">
        <v>48.92865442714385</v>
      </c>
    </row>
    <row r="361" spans="1:14" ht="12.75">
      <c r="A361">
        <v>2003</v>
      </c>
      <c r="B361" t="s">
        <v>46</v>
      </c>
      <c r="C361">
        <v>212</v>
      </c>
      <c r="D361">
        <v>0.576542438</v>
      </c>
      <c r="E361">
        <v>0.057227693</v>
      </c>
      <c r="F361">
        <v>9.926015715082539</v>
      </c>
      <c r="G361">
        <v>91</v>
      </c>
      <c r="H361">
        <v>4.081662096211946</v>
      </c>
      <c r="J361">
        <v>0.006335631186813188</v>
      </c>
      <c r="K361">
        <v>2.975196823349003</v>
      </c>
      <c r="N361">
        <v>60.73901928886823</v>
      </c>
    </row>
    <row r="362" spans="1:14" ht="12.75">
      <c r="A362">
        <v>2003</v>
      </c>
      <c r="B362" t="s">
        <v>46</v>
      </c>
      <c r="C362">
        <v>303</v>
      </c>
      <c r="D362">
        <v>0.410239905</v>
      </c>
      <c r="E362">
        <v>0.043166335</v>
      </c>
      <c r="F362">
        <v>10.522217481500245</v>
      </c>
      <c r="G362">
        <v>91</v>
      </c>
      <c r="H362">
        <v>2.8344875668138507</v>
      </c>
      <c r="J362">
        <v>0.004508130824175825</v>
      </c>
      <c r="K362">
        <v>1.8009167598978038</v>
      </c>
      <c r="N362">
        <v>42.17987450615849</v>
      </c>
    </row>
    <row r="363" spans="1:14" ht="12.75">
      <c r="A363">
        <v>2003</v>
      </c>
      <c r="B363" t="s">
        <v>46</v>
      </c>
      <c r="C363">
        <v>306</v>
      </c>
      <c r="D363">
        <v>0.44370822</v>
      </c>
      <c r="E363">
        <v>0.051636288</v>
      </c>
      <c r="F363">
        <v>11.63744228132623</v>
      </c>
      <c r="G363">
        <v>91</v>
      </c>
      <c r="H363">
        <v>3.854903090866837</v>
      </c>
      <c r="J363">
        <v>0.004875914505494505</v>
      </c>
      <c r="K363">
        <v>1.992372268660488</v>
      </c>
      <c r="N363">
        <v>57.36462932837555</v>
      </c>
    </row>
    <row r="364" spans="1:14" ht="12.75">
      <c r="A364">
        <v>2003</v>
      </c>
      <c r="B364" t="s">
        <v>46</v>
      </c>
      <c r="C364">
        <v>309</v>
      </c>
      <c r="D364">
        <v>0.532564021</v>
      </c>
      <c r="E364">
        <v>0.066784031</v>
      </c>
      <c r="F364">
        <v>12.54009440491287</v>
      </c>
      <c r="G364">
        <v>91</v>
      </c>
      <c r="H364">
        <v>4.081662096211946</v>
      </c>
      <c r="J364">
        <v>0.005852351879120879</v>
      </c>
      <c r="K364">
        <v>2.6053144291622226</v>
      </c>
      <c r="N364">
        <v>60.73901928886823</v>
      </c>
    </row>
    <row r="365" spans="1:14" ht="12.75">
      <c r="A365">
        <v>2003</v>
      </c>
      <c r="B365" t="s">
        <v>46</v>
      </c>
      <c r="C365">
        <v>312</v>
      </c>
      <c r="D365">
        <v>0.654390894</v>
      </c>
      <c r="E365">
        <v>0.047790844</v>
      </c>
      <c r="F365">
        <v>7.303103456693272</v>
      </c>
      <c r="G365">
        <v>91</v>
      </c>
      <c r="H365">
        <v>3.9682825935393913</v>
      </c>
      <c r="J365">
        <v>0.007191108725274725</v>
      </c>
      <c r="K365">
        <v>3.7633513455930006</v>
      </c>
      <c r="N365">
        <v>59.05182430862189</v>
      </c>
    </row>
    <row r="366" spans="1:14" ht="12.75">
      <c r="A366">
        <v>2003</v>
      </c>
      <c r="B366" t="s">
        <v>12</v>
      </c>
      <c r="C366">
        <v>101</v>
      </c>
      <c r="D366">
        <v>0.52863308</v>
      </c>
      <c r="E366">
        <v>0.065335151</v>
      </c>
      <c r="F366">
        <v>12.359262685566328</v>
      </c>
      <c r="G366">
        <v>94</v>
      </c>
      <c r="H366">
        <v>3.1746260748315125</v>
      </c>
      <c r="J366">
        <v>0.0056237561702127655</v>
      </c>
      <c r="K366">
        <v>2.446743921140749</v>
      </c>
      <c r="N366">
        <v>47.2414594468975</v>
      </c>
    </row>
    <row r="367" spans="1:14" ht="12.75">
      <c r="A367">
        <v>2003</v>
      </c>
      <c r="B367" t="s">
        <v>12</v>
      </c>
      <c r="C367">
        <v>105</v>
      </c>
      <c r="D367">
        <v>0.761617926</v>
      </c>
      <c r="E367">
        <v>0.059344793</v>
      </c>
      <c r="F367">
        <v>7.791937528529233</v>
      </c>
      <c r="G367">
        <v>94</v>
      </c>
      <c r="H367">
        <v>4.081662096211946</v>
      </c>
      <c r="J367">
        <v>0.008102318361702127</v>
      </c>
      <c r="K367">
        <v>4.83373356006092</v>
      </c>
      <c r="N367">
        <v>60.73901928886823</v>
      </c>
    </row>
    <row r="368" spans="1:14" ht="12.75">
      <c r="A368">
        <v>2003</v>
      </c>
      <c r="B368" t="s">
        <v>12</v>
      </c>
      <c r="C368">
        <v>106</v>
      </c>
      <c r="D368">
        <v>0.698663148</v>
      </c>
      <c r="E368">
        <v>0.068294264</v>
      </c>
      <c r="F368">
        <v>9.77499159580691</v>
      </c>
      <c r="G368">
        <v>94</v>
      </c>
      <c r="H368">
        <v>3.628144085521729</v>
      </c>
      <c r="J368">
        <v>0.007432586680851064</v>
      </c>
      <c r="K368">
        <v>4.021455372730347</v>
      </c>
      <c r="N368">
        <v>53.99023936788287</v>
      </c>
    </row>
    <row r="369" spans="1:14" ht="12.75">
      <c r="A369">
        <v>2003</v>
      </c>
      <c r="B369" t="s">
        <v>12</v>
      </c>
      <c r="C369">
        <v>107</v>
      </c>
      <c r="D369">
        <v>0.741104021</v>
      </c>
      <c r="E369">
        <v>0.034274337</v>
      </c>
      <c r="F369">
        <v>4.624767377965691</v>
      </c>
      <c r="G369">
        <v>94</v>
      </c>
      <c r="H369">
        <v>4.535180106902161</v>
      </c>
      <c r="J369">
        <v>0.007884085329787233</v>
      </c>
      <c r="K369">
        <v>4.552472759621531</v>
      </c>
      <c r="N369">
        <v>67.48779920985359</v>
      </c>
    </row>
    <row r="370" spans="1:14" ht="12.75">
      <c r="A370">
        <v>2003</v>
      </c>
      <c r="B370" t="s">
        <v>12</v>
      </c>
      <c r="C370">
        <v>108</v>
      </c>
      <c r="D370">
        <v>0.799546288</v>
      </c>
      <c r="E370">
        <v>0.023746172</v>
      </c>
      <c r="F370">
        <v>2.9699558807782243</v>
      </c>
      <c r="G370">
        <v>94</v>
      </c>
      <c r="H370">
        <v>3.2880055775040664</v>
      </c>
      <c r="J370">
        <v>0.008505811574468086</v>
      </c>
      <c r="K370">
        <v>5.4003229017717755</v>
      </c>
      <c r="N370">
        <v>48.92865442714385</v>
      </c>
    </row>
    <row r="371" spans="1:14" ht="12.75">
      <c r="A371">
        <v>2003</v>
      </c>
      <c r="B371" t="s">
        <v>12</v>
      </c>
      <c r="C371">
        <v>109</v>
      </c>
      <c r="D371">
        <v>0.762109377</v>
      </c>
      <c r="E371">
        <v>0.055676141</v>
      </c>
      <c r="F371">
        <v>7.305531552329922</v>
      </c>
      <c r="G371">
        <v>94</v>
      </c>
      <c r="H371">
        <v>6.009113641645364</v>
      </c>
      <c r="J371">
        <v>0.008107546563829787</v>
      </c>
      <c r="K371">
        <v>4.8406806934606434</v>
      </c>
      <c r="N371">
        <v>89.421333953056</v>
      </c>
    </row>
    <row r="372" spans="1:14" ht="12.75">
      <c r="A372">
        <v>2003</v>
      </c>
      <c r="B372" t="s">
        <v>12</v>
      </c>
      <c r="C372">
        <v>110</v>
      </c>
      <c r="D372">
        <v>0.759111056</v>
      </c>
      <c r="E372">
        <v>0.03707537</v>
      </c>
      <c r="F372">
        <v>4.884050852237885</v>
      </c>
      <c r="G372">
        <v>94</v>
      </c>
      <c r="H372">
        <v>5.328836625610039</v>
      </c>
      <c r="J372">
        <v>0.008075649531914893</v>
      </c>
      <c r="K372">
        <v>4.798451373408514</v>
      </c>
      <c r="N372">
        <v>79.29816407157796</v>
      </c>
    </row>
    <row r="373" spans="1:14" ht="12.75">
      <c r="A373">
        <v>2003</v>
      </c>
      <c r="B373" t="s">
        <v>12</v>
      </c>
      <c r="C373">
        <v>201</v>
      </c>
      <c r="D373">
        <v>0.676652702</v>
      </c>
      <c r="E373">
        <v>0.046533223</v>
      </c>
      <c r="F373">
        <v>6.876972908326611</v>
      </c>
      <c r="G373">
        <v>94</v>
      </c>
      <c r="H373">
        <v>3.2880055775040664</v>
      </c>
      <c r="J373">
        <v>0.007198433000000001</v>
      </c>
      <c r="K373">
        <v>3.7709307489521406</v>
      </c>
      <c r="N373">
        <v>48.92865442714385</v>
      </c>
    </row>
    <row r="374" spans="1:14" ht="12.75">
      <c r="A374">
        <v>2003</v>
      </c>
      <c r="B374" t="s">
        <v>12</v>
      </c>
      <c r="C374">
        <v>205</v>
      </c>
      <c r="D374">
        <v>0.605299268</v>
      </c>
      <c r="E374">
        <v>0.070510875</v>
      </c>
      <c r="F374">
        <v>11.648927849025585</v>
      </c>
      <c r="G374">
        <v>94</v>
      </c>
      <c r="H374">
        <v>2.8344875668138507</v>
      </c>
      <c r="J374">
        <v>0.006439353914893617</v>
      </c>
      <c r="K374">
        <v>3.0611872451331505</v>
      </c>
      <c r="N374">
        <v>42.17987450615849</v>
      </c>
    </row>
    <row r="375" spans="1:14" ht="12.75">
      <c r="A375">
        <v>2003</v>
      </c>
      <c r="B375" t="s">
        <v>12</v>
      </c>
      <c r="C375">
        <v>206</v>
      </c>
      <c r="D375">
        <v>0.784051173</v>
      </c>
      <c r="E375">
        <v>0.031676415</v>
      </c>
      <c r="F375">
        <v>4.0400953522966025</v>
      </c>
      <c r="G375">
        <v>94</v>
      </c>
      <c r="H375">
        <v>5.555595630955148</v>
      </c>
      <c r="J375">
        <v>0.008340969925531915</v>
      </c>
      <c r="K375">
        <v>5.161239415453317</v>
      </c>
      <c r="N375">
        <v>82.67255403207065</v>
      </c>
    </row>
    <row r="376" spans="1:14" ht="12.75">
      <c r="A376">
        <v>2003</v>
      </c>
      <c r="B376" t="s">
        <v>12</v>
      </c>
      <c r="C376">
        <v>207</v>
      </c>
      <c r="D376">
        <v>0.807608352</v>
      </c>
      <c r="E376">
        <v>0.027700953</v>
      </c>
      <c r="F376">
        <v>3.4299983316665847</v>
      </c>
      <c r="G376">
        <v>94</v>
      </c>
      <c r="H376">
        <v>5.782354636300256</v>
      </c>
      <c r="J376">
        <v>0.008591578212765958</v>
      </c>
      <c r="K376">
        <v>5.529065666064427</v>
      </c>
      <c r="N376">
        <v>86.04694399256331</v>
      </c>
    </row>
    <row r="377" spans="1:14" ht="12.75">
      <c r="A377">
        <v>2003</v>
      </c>
      <c r="B377" t="s">
        <v>12</v>
      </c>
      <c r="C377">
        <v>208</v>
      </c>
      <c r="D377">
        <v>0.804274293</v>
      </c>
      <c r="E377">
        <v>0.02904768</v>
      </c>
      <c r="F377">
        <v>3.611663365697056</v>
      </c>
      <c r="G377">
        <v>94</v>
      </c>
      <c r="H377">
        <v>5.215457122937485</v>
      </c>
      <c r="J377">
        <v>0.008556109499999999</v>
      </c>
      <c r="K377">
        <v>5.4754561568440545</v>
      </c>
      <c r="N377">
        <v>77.61096909133161</v>
      </c>
    </row>
    <row r="378" spans="1:14" ht="12.75">
      <c r="A378">
        <v>2003</v>
      </c>
      <c r="B378" t="s">
        <v>12</v>
      </c>
      <c r="C378">
        <v>209</v>
      </c>
      <c r="D378">
        <v>0.775634702</v>
      </c>
      <c r="E378">
        <v>0.037470686</v>
      </c>
      <c r="F378">
        <v>4.8309708040886505</v>
      </c>
      <c r="G378">
        <v>94</v>
      </c>
      <c r="H378">
        <v>5.328836625610039</v>
      </c>
      <c r="J378">
        <v>0.008251432999999999</v>
      </c>
      <c r="K378">
        <v>5.035843069698624</v>
      </c>
      <c r="N378">
        <v>79.29816407157796</v>
      </c>
    </row>
    <row r="379" spans="1:14" ht="12.75">
      <c r="A379">
        <v>2003</v>
      </c>
      <c r="B379" t="s">
        <v>12</v>
      </c>
      <c r="C379">
        <v>210</v>
      </c>
      <c r="D379">
        <v>0.792700531</v>
      </c>
      <c r="E379">
        <v>0.025657093</v>
      </c>
      <c r="F379">
        <v>3.236669082034461</v>
      </c>
      <c r="G379">
        <v>94</v>
      </c>
      <c r="H379">
        <v>4.648559609574715</v>
      </c>
      <c r="J379">
        <v>0.008432984372340425</v>
      </c>
      <c r="K379">
        <v>5.293359529213086</v>
      </c>
      <c r="N379">
        <v>69.17499419009991</v>
      </c>
    </row>
    <row r="380" spans="1:14" ht="12.75">
      <c r="A380">
        <v>2003</v>
      </c>
      <c r="B380" t="s">
        <v>12</v>
      </c>
      <c r="C380">
        <v>301</v>
      </c>
      <c r="D380">
        <v>0.584938898</v>
      </c>
      <c r="E380">
        <v>0.062265845</v>
      </c>
      <c r="F380">
        <v>10.644846019455523</v>
      </c>
      <c r="G380">
        <v>94</v>
      </c>
      <c r="H380">
        <v>2.380969556123635</v>
      </c>
      <c r="J380">
        <v>0.006222754234042553</v>
      </c>
      <c r="K380">
        <v>2.884359592525923</v>
      </c>
      <c r="N380">
        <v>35.431094585173135</v>
      </c>
    </row>
    <row r="381" spans="1:14" ht="12.75">
      <c r="A381">
        <v>2003</v>
      </c>
      <c r="B381" t="s">
        <v>12</v>
      </c>
      <c r="C381">
        <v>305</v>
      </c>
      <c r="D381">
        <v>0.677152039</v>
      </c>
      <c r="E381">
        <v>0.049274551</v>
      </c>
      <c r="F381">
        <v>7.276733755799855</v>
      </c>
      <c r="G381">
        <v>94</v>
      </c>
      <c r="H381">
        <v>3.7415235881942834</v>
      </c>
      <c r="J381">
        <v>0.0072037450957446805</v>
      </c>
      <c r="K381">
        <v>3.7764374312027225</v>
      </c>
      <c r="N381">
        <v>55.67743434812921</v>
      </c>
    </row>
    <row r="382" spans="1:14" ht="12.75">
      <c r="A382">
        <v>2003</v>
      </c>
      <c r="B382" t="s">
        <v>12</v>
      </c>
      <c r="C382">
        <v>306</v>
      </c>
      <c r="D382">
        <v>0.595182528</v>
      </c>
      <c r="E382">
        <v>0.054083689</v>
      </c>
      <c r="F382">
        <v>9.086908041762944</v>
      </c>
      <c r="G382">
        <v>94</v>
      </c>
      <c r="H382">
        <v>3.2880055775040664</v>
      </c>
      <c r="J382">
        <v>0.006331729021276596</v>
      </c>
      <c r="K382">
        <v>2.972009344546389</v>
      </c>
      <c r="N382">
        <v>48.92865442714385</v>
      </c>
    </row>
    <row r="383" spans="1:14" ht="12.75">
      <c r="A383">
        <v>2003</v>
      </c>
      <c r="B383" t="s">
        <v>12</v>
      </c>
      <c r="C383">
        <v>307</v>
      </c>
      <c r="D383">
        <v>0.712000893</v>
      </c>
      <c r="E383">
        <v>0.059443819</v>
      </c>
      <c r="F383">
        <v>8.348840511917729</v>
      </c>
      <c r="G383">
        <v>94</v>
      </c>
      <c r="H383">
        <v>4.1950415988845</v>
      </c>
      <c r="J383">
        <v>0.007574477585106383</v>
      </c>
      <c r="K383">
        <v>4.1812962308099335</v>
      </c>
      <c r="N383">
        <v>62.42621426911457</v>
      </c>
    </row>
    <row r="384" spans="1:14" ht="12.75">
      <c r="A384">
        <v>2003</v>
      </c>
      <c r="B384" t="s">
        <v>12</v>
      </c>
      <c r="C384">
        <v>308</v>
      </c>
      <c r="D384">
        <v>0.620967179</v>
      </c>
      <c r="E384">
        <v>0.045840378</v>
      </c>
      <c r="F384">
        <v>7.38209353895659</v>
      </c>
      <c r="G384">
        <v>94</v>
      </c>
      <c r="H384">
        <v>3.1746260748315125</v>
      </c>
      <c r="J384">
        <v>0.006606033819148936</v>
      </c>
      <c r="K384">
        <v>3.2046080801817904</v>
      </c>
      <c r="N384">
        <v>47.2414594468975</v>
      </c>
    </row>
    <row r="385" spans="1:14" ht="12.75">
      <c r="A385">
        <v>2003</v>
      </c>
      <c r="B385" t="s">
        <v>12</v>
      </c>
      <c r="C385">
        <v>309</v>
      </c>
      <c r="D385">
        <v>0.665697</v>
      </c>
      <c r="E385">
        <v>0.05609712</v>
      </c>
      <c r="F385">
        <v>8.426824816695884</v>
      </c>
      <c r="G385">
        <v>94</v>
      </c>
      <c r="H385">
        <v>4.648559609574715</v>
      </c>
      <c r="J385">
        <v>0.007081882978723404</v>
      </c>
      <c r="K385">
        <v>3.652111754455014</v>
      </c>
      <c r="N385">
        <v>69.17499419009991</v>
      </c>
    </row>
    <row r="386" spans="1:14" ht="12.75">
      <c r="A386">
        <v>2003</v>
      </c>
      <c r="B386" t="s">
        <v>12</v>
      </c>
      <c r="C386">
        <v>310</v>
      </c>
      <c r="D386">
        <v>0.792642259</v>
      </c>
      <c r="E386">
        <v>0.026436281</v>
      </c>
      <c r="F386">
        <v>3.3352096358516254</v>
      </c>
      <c r="G386">
        <v>94</v>
      </c>
      <c r="H386">
        <v>5.215457122937485</v>
      </c>
      <c r="J386">
        <v>0.008432364457446807</v>
      </c>
      <c r="K386">
        <v>5.292458196476648</v>
      </c>
      <c r="N386">
        <v>77.61096909133161</v>
      </c>
    </row>
    <row r="387" spans="1:14" ht="12.75">
      <c r="A387">
        <v>2004</v>
      </c>
      <c r="B387">
        <v>502</v>
      </c>
      <c r="C387">
        <v>101</v>
      </c>
      <c r="D387">
        <v>0.442096712962963</v>
      </c>
      <c r="E387">
        <v>0.1401813269647034</v>
      </c>
      <c r="F387">
        <v>31.708294328903367</v>
      </c>
      <c r="G387">
        <v>91</v>
      </c>
      <c r="H387">
        <v>1.1337001784651994</v>
      </c>
      <c r="J387">
        <v>0.0048582056369556375</v>
      </c>
      <c r="K387">
        <v>1.9827036585009161</v>
      </c>
      <c r="N387">
        <v>16.870538370017847</v>
      </c>
    </row>
    <row r="388" spans="1:14" ht="12.75">
      <c r="A388">
        <v>2004</v>
      </c>
      <c r="B388">
        <v>502</v>
      </c>
      <c r="C388">
        <v>102</v>
      </c>
      <c r="D388">
        <v>0.30461488176964147</v>
      </c>
      <c r="E388">
        <v>0.07036097450827124</v>
      </c>
      <c r="F388">
        <v>23.098337842036305</v>
      </c>
      <c r="G388">
        <v>91</v>
      </c>
      <c r="H388">
        <v>1.2810812016656752</v>
      </c>
      <c r="J388">
        <v>0.003347416283182873</v>
      </c>
      <c r="K388">
        <v>1.3092409763048358</v>
      </c>
      <c r="N388">
        <v>19.063708358120167</v>
      </c>
    </row>
    <row r="389" spans="1:14" ht="12.75">
      <c r="A389">
        <v>2004</v>
      </c>
      <c r="B389">
        <v>502</v>
      </c>
      <c r="C389">
        <v>103</v>
      </c>
      <c r="D389">
        <v>0.4828916583124477</v>
      </c>
      <c r="E389">
        <v>0.11456682358105542</v>
      </c>
      <c r="F389">
        <v>23.72516103952384</v>
      </c>
      <c r="G389">
        <v>91</v>
      </c>
      <c r="H389">
        <v>1.7685722784057116</v>
      </c>
      <c r="J389">
        <v>0.005306501739697227</v>
      </c>
      <c r="K389">
        <v>2.242538171811203</v>
      </c>
      <c r="N389">
        <v>26.31803985722785</v>
      </c>
    </row>
    <row r="390" spans="1:14" ht="12.75">
      <c r="A390">
        <v>2004</v>
      </c>
      <c r="B390">
        <v>502</v>
      </c>
      <c r="C390">
        <v>104</v>
      </c>
      <c r="D390">
        <v>0.4278197259552042</v>
      </c>
      <c r="E390">
        <v>0.10932385548262208</v>
      </c>
      <c r="F390">
        <v>25.5537201419434</v>
      </c>
      <c r="G390">
        <v>91</v>
      </c>
      <c r="H390">
        <v>1.1903851873884597</v>
      </c>
      <c r="J390">
        <v>0.004701315669837409</v>
      </c>
      <c r="K390">
        <v>1.8990689189509153</v>
      </c>
      <c r="N390">
        <v>17.714065288518743</v>
      </c>
    </row>
    <row r="391" spans="1:14" ht="12.75">
      <c r="A391">
        <v>2004</v>
      </c>
      <c r="B391">
        <v>502</v>
      </c>
      <c r="C391">
        <v>105</v>
      </c>
      <c r="D391">
        <v>0.6529442156862745</v>
      </c>
      <c r="E391">
        <v>0.11125368954283801</v>
      </c>
      <c r="F391">
        <v>17.038774043798714</v>
      </c>
      <c r="G391">
        <v>91</v>
      </c>
      <c r="H391">
        <v>2.267400356930399</v>
      </c>
      <c r="J391">
        <v>0.0071752111613876315</v>
      </c>
      <c r="K391">
        <v>3.7469523951250427</v>
      </c>
      <c r="N391">
        <v>33.741076740035695</v>
      </c>
    </row>
    <row r="392" spans="1:14" ht="12.75">
      <c r="A392">
        <v>2004</v>
      </c>
      <c r="B392">
        <v>502</v>
      </c>
      <c r="C392">
        <v>106</v>
      </c>
      <c r="D392">
        <v>0.6460349696969697</v>
      </c>
      <c r="E392">
        <v>0.11093095322542221</v>
      </c>
      <c r="F392">
        <v>17.17104466921592</v>
      </c>
      <c r="G392">
        <v>91</v>
      </c>
      <c r="H392">
        <v>2.3807703747769193</v>
      </c>
      <c r="J392">
        <v>0.007099285381285381</v>
      </c>
      <c r="K392">
        <v>3.669612252223207</v>
      </c>
      <c r="N392">
        <v>35.428130577037486</v>
      </c>
    </row>
    <row r="393" spans="1:14" ht="12.75">
      <c r="A393">
        <v>2004</v>
      </c>
      <c r="B393">
        <v>502</v>
      </c>
      <c r="C393">
        <v>107</v>
      </c>
      <c r="D393">
        <v>0.7820401754385965</v>
      </c>
      <c r="E393">
        <v>0.05767593736803359</v>
      </c>
      <c r="F393">
        <v>7.375060665609261</v>
      </c>
      <c r="G393">
        <v>91</v>
      </c>
      <c r="H393">
        <v>3.401100535395599</v>
      </c>
      <c r="J393">
        <v>0.008593848081742819</v>
      </c>
      <c r="K393">
        <v>5.532514296065892</v>
      </c>
      <c r="N393">
        <v>50.61161511005355</v>
      </c>
    </row>
    <row r="394" spans="1:14" ht="12.75">
      <c r="A394">
        <v>2004</v>
      </c>
      <c r="B394">
        <v>502</v>
      </c>
      <c r="C394">
        <v>201</v>
      </c>
      <c r="D394">
        <v>0.38829494949494947</v>
      </c>
      <c r="E394">
        <v>0.08341499854469138</v>
      </c>
      <c r="F394">
        <v>21.48238050821631</v>
      </c>
      <c r="G394">
        <v>91</v>
      </c>
      <c r="H394">
        <v>1.5418322427126716</v>
      </c>
      <c r="J394">
        <v>0.004266977466977467</v>
      </c>
      <c r="K394">
        <v>1.6854810607955886</v>
      </c>
      <c r="N394">
        <v>22.943932183224277</v>
      </c>
    </row>
    <row r="395" spans="1:14" ht="12.75">
      <c r="A395">
        <v>2004</v>
      </c>
      <c r="B395">
        <v>502</v>
      </c>
      <c r="C395">
        <v>202</v>
      </c>
      <c r="D395">
        <v>0.48267720841959966</v>
      </c>
      <c r="E395">
        <v>0.0954128646818213</v>
      </c>
      <c r="F395">
        <v>19.767426971376125</v>
      </c>
      <c r="G395">
        <v>91</v>
      </c>
      <c r="H395">
        <v>1.7685722784057116</v>
      </c>
      <c r="J395">
        <v>0.005304145147468128</v>
      </c>
      <c r="K395">
        <v>2.2410869213160516</v>
      </c>
      <c r="N395">
        <v>26.31803985722785</v>
      </c>
    </row>
    <row r="396" spans="1:14" ht="12.75">
      <c r="A396">
        <v>2004</v>
      </c>
      <c r="B396">
        <v>502</v>
      </c>
      <c r="C396">
        <v>203</v>
      </c>
      <c r="D396">
        <v>0.4344153594771241</v>
      </c>
      <c r="E396">
        <v>0.10922537628235011</v>
      </c>
      <c r="F396">
        <v>25.143074225970555</v>
      </c>
      <c r="G396">
        <v>91</v>
      </c>
      <c r="H396">
        <v>1.4171252230814995</v>
      </c>
      <c r="J396">
        <v>0.004773795159089276</v>
      </c>
      <c r="K396">
        <v>1.9372585189601523</v>
      </c>
      <c r="N396">
        <v>21.08817296252231</v>
      </c>
    </row>
    <row r="397" spans="1:14" ht="12.75">
      <c r="A397">
        <v>2004</v>
      </c>
      <c r="B397">
        <v>502</v>
      </c>
      <c r="C397">
        <v>204</v>
      </c>
      <c r="D397">
        <v>0.5227644335511982</v>
      </c>
      <c r="E397">
        <v>0.09849508480182954</v>
      </c>
      <c r="F397">
        <v>18.841198536163077</v>
      </c>
      <c r="G397">
        <v>91</v>
      </c>
      <c r="H397">
        <v>1.6552022605591912</v>
      </c>
      <c r="J397">
        <v>0.005744664104958222</v>
      </c>
      <c r="K397">
        <v>2.529373234204805</v>
      </c>
      <c r="N397">
        <v>24.630986020226057</v>
      </c>
    </row>
    <row r="398" spans="1:14" ht="12.75">
      <c r="A398">
        <v>2004</v>
      </c>
      <c r="B398">
        <v>502</v>
      </c>
      <c r="C398">
        <v>205</v>
      </c>
      <c r="D398">
        <v>0.790020909090909</v>
      </c>
      <c r="E398">
        <v>0.0793961955967968</v>
      </c>
      <c r="F398">
        <v>10.049885349004166</v>
      </c>
      <c r="G398">
        <v>91</v>
      </c>
      <c r="H398">
        <v>3.2423825104104704</v>
      </c>
      <c r="J398">
        <v>0.00868154845154845</v>
      </c>
      <c r="K398">
        <v>5.667418191028849</v>
      </c>
      <c r="N398">
        <v>48.249739738251044</v>
      </c>
    </row>
    <row r="399" spans="1:14" ht="12.75">
      <c r="A399">
        <v>2004</v>
      </c>
      <c r="B399">
        <v>502</v>
      </c>
      <c r="C399">
        <v>206</v>
      </c>
      <c r="D399">
        <v>0.8070461962095875</v>
      </c>
      <c r="E399">
        <v>0.05786466947316069</v>
      </c>
      <c r="F399">
        <v>7.169932742999188</v>
      </c>
      <c r="G399">
        <v>91</v>
      </c>
      <c r="H399">
        <v>2.924946460440215</v>
      </c>
      <c r="J399">
        <v>0.008868639518786676</v>
      </c>
      <c r="K399">
        <v>5.966303668886932</v>
      </c>
      <c r="N399">
        <v>43.52598899464605</v>
      </c>
    </row>
    <row r="400" spans="1:14" ht="12.75">
      <c r="A400">
        <v>2004</v>
      </c>
      <c r="B400">
        <v>502</v>
      </c>
      <c r="C400">
        <v>207</v>
      </c>
      <c r="D400">
        <v>0.8125590017825312</v>
      </c>
      <c r="E400">
        <v>0.056094108103419374</v>
      </c>
      <c r="F400">
        <v>6.903388920726287</v>
      </c>
      <c r="G400">
        <v>91</v>
      </c>
      <c r="H400">
        <v>3.775221594289115</v>
      </c>
      <c r="J400">
        <v>0.008929219799808034</v>
      </c>
      <c r="K400">
        <v>6.066422078722269</v>
      </c>
      <c r="N400">
        <v>56.17889277215944</v>
      </c>
    </row>
    <row r="401" spans="1:14" ht="12.75">
      <c r="A401">
        <v>2004</v>
      </c>
      <c r="B401">
        <v>502</v>
      </c>
      <c r="C401">
        <v>301</v>
      </c>
      <c r="D401">
        <v>0.4403916666666667</v>
      </c>
      <c r="E401">
        <v>0.10077328448821642</v>
      </c>
      <c r="F401">
        <v>22.88265017614239</v>
      </c>
      <c r="G401">
        <v>91</v>
      </c>
      <c r="H401">
        <v>1.4171252230814995</v>
      </c>
      <c r="J401">
        <v>0.004839468864468865</v>
      </c>
      <c r="K401">
        <v>1.9725249172354076</v>
      </c>
      <c r="N401">
        <v>21.08817296252231</v>
      </c>
    </row>
    <row r="402" spans="1:14" ht="12.75">
      <c r="A402">
        <v>2004</v>
      </c>
      <c r="B402">
        <v>502</v>
      </c>
      <c r="C402">
        <v>302</v>
      </c>
      <c r="D402">
        <v>0.3932471521942111</v>
      </c>
      <c r="E402">
        <v>0.10418834743634718</v>
      </c>
      <c r="F402">
        <v>26.494367945198032</v>
      </c>
      <c r="G402">
        <v>91</v>
      </c>
      <c r="H402">
        <v>1.0203301606186796</v>
      </c>
      <c r="J402">
        <v>0.004321397276859463</v>
      </c>
      <c r="K402">
        <v>1.7108667968950066</v>
      </c>
      <c r="N402">
        <v>15.183484533016063</v>
      </c>
    </row>
    <row r="403" spans="1:14" ht="12.75">
      <c r="A403">
        <v>2004</v>
      </c>
      <c r="B403">
        <v>502</v>
      </c>
      <c r="C403">
        <v>303</v>
      </c>
      <c r="D403">
        <v>0.665037313089487</v>
      </c>
      <c r="E403">
        <v>0.08561956726756853</v>
      </c>
      <c r="F403">
        <v>12.87440051593731</v>
      </c>
      <c r="G403">
        <v>91</v>
      </c>
      <c r="H403">
        <v>2.4034443783462236</v>
      </c>
      <c r="J403">
        <v>0.0073081023416427145</v>
      </c>
      <c r="K403">
        <v>3.8862629791598113</v>
      </c>
      <c r="N403">
        <v>35.76554134443784</v>
      </c>
    </row>
    <row r="404" spans="1:14" ht="12.75">
      <c r="A404">
        <v>2004</v>
      </c>
      <c r="B404">
        <v>502</v>
      </c>
      <c r="C404">
        <v>304</v>
      </c>
      <c r="D404">
        <v>0.6792926470588236</v>
      </c>
      <c r="E404">
        <v>0.08502356595436585</v>
      </c>
      <c r="F404">
        <v>12.516485541614173</v>
      </c>
      <c r="G404">
        <v>91</v>
      </c>
      <c r="H404">
        <v>2.49414039262344</v>
      </c>
      <c r="J404">
        <v>0.007464754363283776</v>
      </c>
      <c r="K404">
        <v>4.057148279042037</v>
      </c>
      <c r="N404">
        <v>37.11518441403928</v>
      </c>
    </row>
    <row r="405" spans="1:14" ht="12.75">
      <c r="A405">
        <v>2004</v>
      </c>
      <c r="B405">
        <v>502</v>
      </c>
      <c r="C405">
        <v>305</v>
      </c>
      <c r="D405">
        <v>0.7630518686868687</v>
      </c>
      <c r="E405">
        <v>0.05728838924994597</v>
      </c>
      <c r="F405">
        <v>7.50779751690186</v>
      </c>
      <c r="G405">
        <v>91</v>
      </c>
      <c r="H405">
        <v>4.1493426531826305</v>
      </c>
      <c r="J405">
        <v>0.00838518537018537</v>
      </c>
      <c r="K405">
        <v>5.224309991516579</v>
      </c>
      <c r="N405">
        <v>61.74617043426533</v>
      </c>
    </row>
    <row r="406" spans="1:14" ht="12.75">
      <c r="A406">
        <v>2004</v>
      </c>
      <c r="B406">
        <v>502</v>
      </c>
      <c r="C406">
        <v>306</v>
      </c>
      <c r="D406">
        <v>0.7898497354497355</v>
      </c>
      <c r="E406">
        <v>0.06922420195237237</v>
      </c>
      <c r="F406">
        <v>8.764224237279329</v>
      </c>
      <c r="G406">
        <v>91</v>
      </c>
      <c r="H406">
        <v>4.228701665675194</v>
      </c>
      <c r="J406">
        <v>0.008679667422524566</v>
      </c>
      <c r="K406">
        <v>5.664490486687525</v>
      </c>
      <c r="N406">
        <v>62.92710812016657</v>
      </c>
    </row>
    <row r="407" spans="1:14" ht="12.75">
      <c r="A407">
        <v>2004</v>
      </c>
      <c r="B407">
        <v>502</v>
      </c>
      <c r="C407">
        <v>307</v>
      </c>
      <c r="D407">
        <v>0.8384729847494553</v>
      </c>
      <c r="E407">
        <v>0.0417479179449843</v>
      </c>
      <c r="F407">
        <v>4.979041508112396</v>
      </c>
      <c r="G407">
        <v>91</v>
      </c>
      <c r="H407">
        <v>3.5711555621653788</v>
      </c>
      <c r="J407">
        <v>0.009213988843400607</v>
      </c>
      <c r="K407">
        <v>6.560029134511526</v>
      </c>
      <c r="N407">
        <v>53.142195865556225</v>
      </c>
    </row>
    <row r="408" spans="1:14" ht="12.75">
      <c r="A408">
        <v>2004</v>
      </c>
      <c r="B408">
        <v>502</v>
      </c>
      <c r="C408">
        <v>401</v>
      </c>
      <c r="D408">
        <v>0.5031843786549708</v>
      </c>
      <c r="E408">
        <v>0.08876575175319634</v>
      </c>
      <c r="F408">
        <v>17.640800374302213</v>
      </c>
      <c r="G408">
        <v>91</v>
      </c>
      <c r="H408">
        <v>2.086008328375968</v>
      </c>
      <c r="J408">
        <v>0.0055294986665381405</v>
      </c>
      <c r="K408">
        <v>2.384204659438899</v>
      </c>
      <c r="N408">
        <v>31.041790600832847</v>
      </c>
    </row>
    <row r="409" spans="1:14" ht="12.75">
      <c r="A409">
        <v>2004</v>
      </c>
      <c r="B409">
        <v>502</v>
      </c>
      <c r="C409">
        <v>402</v>
      </c>
      <c r="D409">
        <v>0.523747225088866</v>
      </c>
      <c r="E409">
        <v>0.11417843257527124</v>
      </c>
      <c r="F409">
        <v>21.80029355876744</v>
      </c>
      <c r="G409">
        <v>91</v>
      </c>
      <c r="H409">
        <v>1.5645062462819754</v>
      </c>
      <c r="J409">
        <v>0.00575546401196556</v>
      </c>
      <c r="K409">
        <v>2.5368883551000727</v>
      </c>
      <c r="N409">
        <v>23.28134295062463</v>
      </c>
    </row>
    <row r="410" spans="1:14" ht="12.75">
      <c r="A410">
        <v>2004</v>
      </c>
      <c r="B410">
        <v>502</v>
      </c>
      <c r="C410">
        <v>403</v>
      </c>
      <c r="D410">
        <v>0.5613235648148148</v>
      </c>
      <c r="E410">
        <v>0.09511402621917486</v>
      </c>
      <c r="F410">
        <v>16.94459883410627</v>
      </c>
      <c r="G410">
        <v>91</v>
      </c>
      <c r="H410">
        <v>1.4738102320047595</v>
      </c>
      <c r="J410">
        <v>0.006168390822140823</v>
      </c>
      <c r="K410">
        <v>2.8416056659482476</v>
      </c>
      <c r="N410">
        <v>21.931699881023203</v>
      </c>
    </row>
    <row r="411" spans="1:14" ht="12.75">
      <c r="A411">
        <v>2004</v>
      </c>
      <c r="B411">
        <v>502</v>
      </c>
      <c r="C411">
        <v>404</v>
      </c>
      <c r="D411">
        <v>0.7165637626262628</v>
      </c>
      <c r="E411">
        <v>0.1283640664535038</v>
      </c>
      <c r="F411">
        <v>17.913837281282458</v>
      </c>
      <c r="G411">
        <v>91</v>
      </c>
      <c r="H411">
        <v>2.4034443783462236</v>
      </c>
      <c r="J411">
        <v>0.007874327061827063</v>
      </c>
      <c r="K411">
        <v>4.540285759912247</v>
      </c>
      <c r="N411">
        <v>35.76554134443784</v>
      </c>
    </row>
    <row r="412" spans="1:14" ht="12.75">
      <c r="A412">
        <v>2004</v>
      </c>
      <c r="B412">
        <v>502</v>
      </c>
      <c r="C412">
        <v>405</v>
      </c>
      <c r="D412">
        <v>0.7896524210526316</v>
      </c>
      <c r="E412">
        <v>0.09634497215973312</v>
      </c>
      <c r="F412">
        <v>12.200934182067376</v>
      </c>
      <c r="G412">
        <v>91</v>
      </c>
      <c r="H412">
        <v>3.2083715050565154</v>
      </c>
      <c r="J412">
        <v>0.0086774991324465</v>
      </c>
      <c r="K412">
        <v>5.661117554880391</v>
      </c>
      <c r="N412">
        <v>47.743623587150516</v>
      </c>
    </row>
    <row r="413" spans="1:14" ht="12.75">
      <c r="A413">
        <v>2004</v>
      </c>
      <c r="B413">
        <v>502</v>
      </c>
      <c r="C413">
        <v>406</v>
      </c>
      <c r="D413">
        <v>0.8342865757575758</v>
      </c>
      <c r="E413">
        <v>0.037185663277027034</v>
      </c>
      <c r="F413">
        <v>4.457181064343569</v>
      </c>
      <c r="G413">
        <v>91</v>
      </c>
      <c r="H413">
        <v>2.868261451516955</v>
      </c>
      <c r="J413">
        <v>0.009167984348984349</v>
      </c>
      <c r="K413">
        <v>6.4776488294776575</v>
      </c>
      <c r="N413">
        <v>42.68246207614516</v>
      </c>
    </row>
    <row r="414" spans="1:14" ht="12.75">
      <c r="A414">
        <v>2004</v>
      </c>
      <c r="B414">
        <v>502</v>
      </c>
      <c r="C414">
        <v>407</v>
      </c>
      <c r="D414">
        <v>0.828194</v>
      </c>
      <c r="E414">
        <v>0.0454134478030335</v>
      </c>
      <c r="F414">
        <v>5.4834311529706214</v>
      </c>
      <c r="G414">
        <v>91</v>
      </c>
      <c r="H414">
        <v>2.902272456870911</v>
      </c>
      <c r="J414">
        <v>0.009101032967032966</v>
      </c>
      <c r="K414">
        <v>6.3596037054349965</v>
      </c>
      <c r="N414">
        <v>43.18857822724569</v>
      </c>
    </row>
    <row r="415" spans="1:14" ht="12.75">
      <c r="A415">
        <v>2004</v>
      </c>
      <c r="B415">
        <v>222</v>
      </c>
      <c r="C415">
        <v>101</v>
      </c>
      <c r="D415">
        <v>0.46115835275835276</v>
      </c>
      <c r="E415">
        <v>0.04576325633551591</v>
      </c>
      <c r="F415">
        <v>9.923544930236986</v>
      </c>
      <c r="G415">
        <v>102</v>
      </c>
      <c r="H415">
        <v>1.5645062462819754</v>
      </c>
      <c r="J415">
        <v>0.004521160321160321</v>
      </c>
      <c r="K415">
        <v>1.8073741555170404</v>
      </c>
      <c r="N415">
        <v>23.28134295062463</v>
      </c>
    </row>
    <row r="416" spans="1:14" ht="12.75">
      <c r="A416">
        <v>2004</v>
      </c>
      <c r="B416">
        <v>222</v>
      </c>
      <c r="C416">
        <v>102</v>
      </c>
      <c r="D416">
        <v>0.6413723232323233</v>
      </c>
      <c r="E416">
        <v>0.06687052149321061</v>
      </c>
      <c r="F416">
        <v>10.426162631434318</v>
      </c>
      <c r="G416">
        <v>102</v>
      </c>
      <c r="H416">
        <v>2.2447263533610955</v>
      </c>
      <c r="J416">
        <v>0.006287963953258071</v>
      </c>
      <c r="K416">
        <v>2.936492984357667</v>
      </c>
      <c r="N416">
        <v>33.403665972635345</v>
      </c>
    </row>
    <row r="417" spans="1:14" ht="12.75">
      <c r="A417">
        <v>2004</v>
      </c>
      <c r="B417">
        <v>222</v>
      </c>
      <c r="C417">
        <v>103</v>
      </c>
      <c r="D417">
        <v>0.7504542735042735</v>
      </c>
      <c r="E417">
        <v>0.03527332378994681</v>
      </c>
      <c r="F417">
        <v>4.700262898795518</v>
      </c>
      <c r="G417">
        <v>102</v>
      </c>
      <c r="H417">
        <v>1.9159533016061874</v>
      </c>
      <c r="J417">
        <v>0.007357394838277191</v>
      </c>
      <c r="K417">
        <v>3.939243386458714</v>
      </c>
      <c r="N417">
        <v>28.511209845330164</v>
      </c>
    </row>
    <row r="418" spans="1:14" ht="12.75">
      <c r="A418">
        <v>2004</v>
      </c>
      <c r="B418">
        <v>222</v>
      </c>
      <c r="C418">
        <v>104</v>
      </c>
      <c r="D418">
        <v>0.7564608974358974</v>
      </c>
      <c r="E418">
        <v>0.034601390144862174</v>
      </c>
      <c r="F418">
        <v>4.574114836886768</v>
      </c>
      <c r="G418">
        <v>102</v>
      </c>
      <c r="H418">
        <v>2.0746713265913153</v>
      </c>
      <c r="J418">
        <v>0.007416283308195073</v>
      </c>
      <c r="K418">
        <v>4.0034854077941</v>
      </c>
      <c r="N418">
        <v>30.873085217132665</v>
      </c>
    </row>
    <row r="419" spans="1:14" ht="12.75">
      <c r="A419">
        <v>2004</v>
      </c>
      <c r="B419">
        <v>222</v>
      </c>
      <c r="C419">
        <v>110</v>
      </c>
      <c r="D419">
        <v>0.3337587912087912</v>
      </c>
      <c r="E419">
        <v>0.06929007699654965</v>
      </c>
      <c r="F419">
        <v>20.760524912496912</v>
      </c>
      <c r="G419">
        <v>102</v>
      </c>
      <c r="H419">
        <v>1.7005502676977995</v>
      </c>
      <c r="J419">
        <v>0.003272145011850894</v>
      </c>
      <c r="K419">
        <v>1.2824477335382725</v>
      </c>
      <c r="N419">
        <v>25.305807555026774</v>
      </c>
    </row>
    <row r="420" spans="1:14" ht="12.75">
      <c r="A420">
        <v>2004</v>
      </c>
      <c r="B420">
        <v>222</v>
      </c>
      <c r="C420">
        <v>201</v>
      </c>
      <c r="D420">
        <v>0.3457333333333333</v>
      </c>
      <c r="E420">
        <v>0.03552238260422286</v>
      </c>
      <c r="F420">
        <v>10.274503259995043</v>
      </c>
      <c r="G420">
        <v>102</v>
      </c>
      <c r="H420">
        <v>1.3377662105889354</v>
      </c>
      <c r="J420">
        <v>0.0033895424836601303</v>
      </c>
      <c r="K420">
        <v>1.3244796021046905</v>
      </c>
      <c r="N420">
        <v>19.90723527662106</v>
      </c>
    </row>
    <row r="421" spans="1:14" ht="12.75">
      <c r="A421">
        <v>2004</v>
      </c>
      <c r="B421">
        <v>222</v>
      </c>
      <c r="C421">
        <v>202</v>
      </c>
      <c r="D421">
        <v>0.5949747863247863</v>
      </c>
      <c r="E421">
        <v>0.04893577691612602</v>
      </c>
      <c r="F421">
        <v>8.224848857614084</v>
      </c>
      <c r="G421">
        <v>102</v>
      </c>
      <c r="H421">
        <v>1.3377662105889354</v>
      </c>
      <c r="J421">
        <v>0.005833086140439081</v>
      </c>
      <c r="K421">
        <v>2.5915627488307806</v>
      </c>
      <c r="N421">
        <v>19.90723527662106</v>
      </c>
    </row>
    <row r="422" spans="1:14" ht="12.75">
      <c r="A422">
        <v>2004</v>
      </c>
      <c r="B422">
        <v>222</v>
      </c>
      <c r="C422">
        <v>203</v>
      </c>
      <c r="D422">
        <v>0.7350384126984126</v>
      </c>
      <c r="E422">
        <v>0.04241187837550125</v>
      </c>
      <c r="F422">
        <v>5.770022034603913</v>
      </c>
      <c r="G422">
        <v>102</v>
      </c>
      <c r="H422">
        <v>1.7118872694824516</v>
      </c>
      <c r="J422">
        <v>0.007206258948023654</v>
      </c>
      <c r="K422">
        <v>3.7790461704233236</v>
      </c>
      <c r="N422">
        <v>25.474512938726953</v>
      </c>
    </row>
    <row r="423" spans="1:14" ht="12.75">
      <c r="A423">
        <v>2004</v>
      </c>
      <c r="B423">
        <v>222</v>
      </c>
      <c r="C423">
        <v>204</v>
      </c>
      <c r="D423">
        <v>0.753634065934066</v>
      </c>
      <c r="E423">
        <v>0.040473979326114566</v>
      </c>
      <c r="F423">
        <v>5.370508202273271</v>
      </c>
      <c r="G423">
        <v>102</v>
      </c>
      <c r="H423">
        <v>3.7525475907198107</v>
      </c>
      <c r="J423">
        <v>0.007388569273863392</v>
      </c>
      <c r="K423">
        <v>3.973122416366012</v>
      </c>
      <c r="N423">
        <v>55.84148200475908</v>
      </c>
    </row>
    <row r="424" spans="1:14" ht="12.75">
      <c r="A424">
        <v>2004</v>
      </c>
      <c r="B424">
        <v>222</v>
      </c>
      <c r="C424">
        <v>210</v>
      </c>
      <c r="D424">
        <v>0.39972777777777774</v>
      </c>
      <c r="E424">
        <v>0.04340806730424663</v>
      </c>
      <c r="F424">
        <v>10.85940725599977</v>
      </c>
      <c r="G424">
        <v>102</v>
      </c>
      <c r="H424">
        <v>1.5645062462819754</v>
      </c>
      <c r="J424">
        <v>0.0039188997821350754</v>
      </c>
      <c r="K424">
        <v>1.5317855468606592</v>
      </c>
      <c r="N424">
        <v>23.28134295062463</v>
      </c>
    </row>
    <row r="425" spans="1:14" ht="12.75">
      <c r="A425">
        <v>2004</v>
      </c>
      <c r="B425">
        <v>222</v>
      </c>
      <c r="C425">
        <v>301</v>
      </c>
      <c r="D425">
        <v>0.4246320616883117</v>
      </c>
      <c r="E425">
        <v>0.06087037117274865</v>
      </c>
      <c r="F425">
        <v>14.334850489322848</v>
      </c>
      <c r="G425">
        <v>102</v>
      </c>
      <c r="H425">
        <v>1.0996891731112435</v>
      </c>
      <c r="J425">
        <v>0.0041630594283167816</v>
      </c>
      <c r="K425">
        <v>1.6380470906023505</v>
      </c>
      <c r="N425">
        <v>16.364422218917312</v>
      </c>
    </row>
    <row r="426" spans="1:14" ht="12.75">
      <c r="A426">
        <v>2004</v>
      </c>
      <c r="B426">
        <v>222</v>
      </c>
      <c r="C426">
        <v>302</v>
      </c>
      <c r="D426">
        <v>0.643826593137255</v>
      </c>
      <c r="E426">
        <v>0.03966719057160013</v>
      </c>
      <c r="F426">
        <v>6.16116062840909</v>
      </c>
      <c r="G426">
        <v>102</v>
      </c>
      <c r="H426">
        <v>1.847931290898275</v>
      </c>
      <c r="J426">
        <v>0.006312025422914265</v>
      </c>
      <c r="K426">
        <v>2.9559665663188412</v>
      </c>
      <c r="N426">
        <v>27.49897754312909</v>
      </c>
    </row>
    <row r="427" spans="1:14" ht="12.75">
      <c r="A427">
        <v>2004</v>
      </c>
      <c r="B427">
        <v>222</v>
      </c>
      <c r="C427">
        <v>303</v>
      </c>
      <c r="D427">
        <v>0.7483121323529413</v>
      </c>
      <c r="E427">
        <v>0.039975230203657265</v>
      </c>
      <c r="F427">
        <v>5.342052931570399</v>
      </c>
      <c r="G427">
        <v>102</v>
      </c>
      <c r="H427">
        <v>2.958957465794171</v>
      </c>
      <c r="J427">
        <v>0.007336393454440601</v>
      </c>
      <c r="K427">
        <v>3.9165830033039053</v>
      </c>
      <c r="N427">
        <v>44.032105145746584</v>
      </c>
    </row>
    <row r="428" spans="1:11" ht="12.75">
      <c r="A428">
        <v>2004</v>
      </c>
      <c r="B428">
        <v>222</v>
      </c>
      <c r="C428">
        <v>304</v>
      </c>
      <c r="D428">
        <v>0.6127422932330827</v>
      </c>
      <c r="E428">
        <v>0.07941575809254363</v>
      </c>
      <c r="F428">
        <v>12.960711047627074</v>
      </c>
      <c r="G428">
        <v>102</v>
      </c>
      <c r="H428" t="s">
        <v>45</v>
      </c>
      <c r="J428">
        <v>0.006007277384638065</v>
      </c>
      <c r="K428">
        <v>2.718584679485875</v>
      </c>
    </row>
    <row r="429" spans="1:14" ht="12.75">
      <c r="A429">
        <v>2004</v>
      </c>
      <c r="B429">
        <v>222</v>
      </c>
      <c r="C429">
        <v>310</v>
      </c>
      <c r="D429">
        <v>0.3697571759259259</v>
      </c>
      <c r="E429">
        <v>0.0836312598455657</v>
      </c>
      <c r="F429">
        <v>22.61788689729708</v>
      </c>
      <c r="G429">
        <v>102</v>
      </c>
      <c r="H429">
        <v>1.043004164187984</v>
      </c>
      <c r="J429">
        <v>0.0036250703522149597</v>
      </c>
      <c r="K429">
        <v>1.4130056957460349</v>
      </c>
      <c r="N429">
        <v>15.520895300416424</v>
      </c>
    </row>
    <row r="430" spans="1:14" ht="12.75">
      <c r="A430">
        <v>2004</v>
      </c>
      <c r="B430">
        <v>222</v>
      </c>
      <c r="C430">
        <v>401</v>
      </c>
      <c r="D430">
        <v>0.39209841269841267</v>
      </c>
      <c r="E430">
        <v>0.04593011943782783</v>
      </c>
      <c r="F430">
        <v>11.713926389484149</v>
      </c>
      <c r="G430">
        <v>102</v>
      </c>
      <c r="H430">
        <v>1.0996891731112435</v>
      </c>
      <c r="J430">
        <v>0.0038441020852785558</v>
      </c>
      <c r="K430">
        <v>1.5006331990369421</v>
      </c>
      <c r="N430">
        <v>16.364422218917312</v>
      </c>
    </row>
    <row r="431" spans="1:14" ht="12.75">
      <c r="A431">
        <v>2004</v>
      </c>
      <c r="B431">
        <v>222</v>
      </c>
      <c r="C431">
        <v>402</v>
      </c>
      <c r="D431">
        <v>0.6442404166666665</v>
      </c>
      <c r="E431">
        <v>0.02983886859678951</v>
      </c>
      <c r="F431">
        <v>4.631635616898637</v>
      </c>
      <c r="G431">
        <v>102</v>
      </c>
      <c r="H431">
        <v>1.5985172516359312</v>
      </c>
      <c r="J431">
        <v>0.006316082516339868</v>
      </c>
      <c r="K431">
        <v>2.9592627789189807</v>
      </c>
      <c r="N431">
        <v>23.787459101725165</v>
      </c>
    </row>
    <row r="432" spans="1:14" ht="12.75">
      <c r="A432">
        <v>2004</v>
      </c>
      <c r="B432">
        <v>222</v>
      </c>
      <c r="C432">
        <v>403</v>
      </c>
      <c r="D432">
        <v>0.6825463614163615</v>
      </c>
      <c r="E432">
        <v>0.03769202419071104</v>
      </c>
      <c r="F432">
        <v>5.522265786091921</v>
      </c>
      <c r="G432">
        <v>102</v>
      </c>
      <c r="H432">
        <v>1.9953123140987514</v>
      </c>
      <c r="J432">
        <v>0.006691630994278054</v>
      </c>
      <c r="K432">
        <v>3.2808526504809543</v>
      </c>
      <c r="N432">
        <v>29.692147531231416</v>
      </c>
    </row>
    <row r="433" spans="1:14" ht="12.75">
      <c r="A433">
        <v>2004</v>
      </c>
      <c r="B433">
        <v>222</v>
      </c>
      <c r="C433">
        <v>404</v>
      </c>
      <c r="D433">
        <v>0.7681777777777778</v>
      </c>
      <c r="E433">
        <v>0.04126163774261105</v>
      </c>
      <c r="F433">
        <v>5.371365709377161</v>
      </c>
      <c r="G433">
        <v>102</v>
      </c>
      <c r="H433">
        <v>3.593829565734682</v>
      </c>
      <c r="J433">
        <v>0.0075311546840958615</v>
      </c>
      <c r="K433">
        <v>4.131830382254532</v>
      </c>
      <c r="N433">
        <v>53.479606632956575</v>
      </c>
    </row>
    <row r="434" spans="1:14" ht="12.75">
      <c r="A434">
        <v>2004</v>
      </c>
      <c r="B434">
        <v>222</v>
      </c>
      <c r="C434">
        <v>410</v>
      </c>
      <c r="D434">
        <v>0.33457995726495726</v>
      </c>
      <c r="E434">
        <v>0.04557427900880028</v>
      </c>
      <c r="F434">
        <v>13.621341631265006</v>
      </c>
      <c r="G434">
        <v>102</v>
      </c>
      <c r="H434">
        <v>0.8729491374182037</v>
      </c>
      <c r="J434">
        <v>0.0032801956594603653</v>
      </c>
      <c r="K434">
        <v>1.2852870216463559</v>
      </c>
      <c r="N434">
        <v>12.990314544913746</v>
      </c>
    </row>
    <row r="435" spans="1:14" ht="12.75">
      <c r="A435">
        <v>2004</v>
      </c>
      <c r="B435">
        <v>301</v>
      </c>
      <c r="C435">
        <v>102</v>
      </c>
      <c r="D435">
        <v>0.382237134502924</v>
      </c>
      <c r="E435">
        <v>0.050392955292404826</v>
      </c>
      <c r="F435">
        <v>13.183689062010624</v>
      </c>
      <c r="G435">
        <v>96</v>
      </c>
      <c r="H435">
        <v>1.6892132659131474</v>
      </c>
      <c r="J435">
        <v>0.003981636817738792</v>
      </c>
      <c r="K435">
        <v>1.5584129173618653</v>
      </c>
      <c r="N435">
        <v>25.137102171326596</v>
      </c>
    </row>
    <row r="436" spans="1:14" ht="12.75">
      <c r="A436">
        <v>2004</v>
      </c>
      <c r="B436">
        <v>301</v>
      </c>
      <c r="C436">
        <v>108</v>
      </c>
      <c r="D436">
        <v>0.4969416344605475</v>
      </c>
      <c r="E436">
        <v>0.04875416983089423</v>
      </c>
      <c r="F436">
        <v>9.810844262187665</v>
      </c>
      <c r="G436">
        <v>96</v>
      </c>
      <c r="H436">
        <v>2.1880413444378357</v>
      </c>
      <c r="J436">
        <v>0.005176475358964036</v>
      </c>
      <c r="K436">
        <v>2.1638522666502666</v>
      </c>
      <c r="N436">
        <v>32.56013905413445</v>
      </c>
    </row>
    <row r="437" spans="1:14" ht="12.75">
      <c r="A437">
        <v>2004</v>
      </c>
      <c r="B437">
        <v>301</v>
      </c>
      <c r="C437">
        <v>109</v>
      </c>
      <c r="D437">
        <v>0.7619794444444444</v>
      </c>
      <c r="E437">
        <v>0.04183630540096262</v>
      </c>
      <c r="F437">
        <v>5.4904769027549385</v>
      </c>
      <c r="G437">
        <v>96</v>
      </c>
      <c r="H437">
        <v>4.1493426531826305</v>
      </c>
      <c r="J437">
        <v>0.00793728587962963</v>
      </c>
      <c r="K437">
        <v>4.619491989360166</v>
      </c>
      <c r="N437">
        <v>61.74617043426533</v>
      </c>
    </row>
    <row r="438" spans="1:14" ht="12.75">
      <c r="A438">
        <v>2004</v>
      </c>
      <c r="B438">
        <v>301</v>
      </c>
      <c r="C438">
        <v>110</v>
      </c>
      <c r="D438">
        <v>0.728613324175824</v>
      </c>
      <c r="E438">
        <v>0.062256670430907914</v>
      </c>
      <c r="F438">
        <v>8.544541853023341</v>
      </c>
      <c r="G438">
        <v>96</v>
      </c>
      <c r="H438">
        <v>4.625496728138015</v>
      </c>
      <c r="J438">
        <v>0.0075897221268315</v>
      </c>
      <c r="K438">
        <v>4.198842857209126</v>
      </c>
      <c r="N438">
        <v>68.83179654967283</v>
      </c>
    </row>
    <row r="439" spans="1:14" ht="12.75">
      <c r="A439">
        <v>2004</v>
      </c>
      <c r="B439">
        <v>301</v>
      </c>
      <c r="C439">
        <v>111</v>
      </c>
      <c r="D439">
        <v>0.8594172195640616</v>
      </c>
      <c r="E439">
        <v>0.03828827619688843</v>
      </c>
      <c r="F439">
        <v>4.455144175062039</v>
      </c>
      <c r="G439">
        <v>96</v>
      </c>
      <c r="H439">
        <v>5.135661808447355</v>
      </c>
      <c r="J439">
        <v>0.008952262703792308</v>
      </c>
      <c r="K439">
        <v>6.1049436271150626</v>
      </c>
      <c r="N439">
        <v>76.42353881618087</v>
      </c>
    </row>
    <row r="440" spans="1:14" ht="12.75">
      <c r="A440">
        <v>2004</v>
      </c>
      <c r="B440">
        <v>301</v>
      </c>
      <c r="C440">
        <v>114</v>
      </c>
      <c r="D440">
        <v>0.8738659239453357</v>
      </c>
      <c r="E440">
        <v>0.016889242465557848</v>
      </c>
      <c r="F440">
        <v>1.9327040914132667</v>
      </c>
      <c r="G440">
        <v>96</v>
      </c>
      <c r="H440">
        <v>4.761540749553839</v>
      </c>
      <c r="J440">
        <v>0.009102770041097247</v>
      </c>
      <c r="K440">
        <v>6.362639068675534</v>
      </c>
      <c r="N440">
        <v>70.85626115407497</v>
      </c>
    </row>
    <row r="441" spans="1:14" ht="12.75">
      <c r="A441">
        <v>2004</v>
      </c>
      <c r="B441">
        <v>301</v>
      </c>
      <c r="C441">
        <v>202</v>
      </c>
      <c r="D441">
        <v>0.6478481481481482</v>
      </c>
      <c r="E441">
        <v>0.037676517428992515</v>
      </c>
      <c r="F441">
        <v>5.815640213943585</v>
      </c>
      <c r="G441">
        <v>96</v>
      </c>
      <c r="H441">
        <v>2.8455874479476506</v>
      </c>
      <c r="J441">
        <v>0.006748418209876543</v>
      </c>
      <c r="K441">
        <v>3.3324334109264266</v>
      </c>
      <c r="N441">
        <v>42.3450513087448</v>
      </c>
    </row>
    <row r="442" spans="1:14" ht="12.75">
      <c r="A442">
        <v>2004</v>
      </c>
      <c r="B442">
        <v>301</v>
      </c>
      <c r="C442">
        <v>208</v>
      </c>
      <c r="D442">
        <v>0.5759957107843138</v>
      </c>
      <c r="E442">
        <v>0.05995056008854062</v>
      </c>
      <c r="F442">
        <v>10.408160853647326</v>
      </c>
      <c r="G442">
        <v>96</v>
      </c>
      <c r="H442">
        <v>2.641521415823915</v>
      </c>
      <c r="J442">
        <v>0.0059999553206699354</v>
      </c>
      <c r="K442">
        <v>2.7131220926624207</v>
      </c>
      <c r="N442">
        <v>39.30835440214159</v>
      </c>
    </row>
    <row r="443" spans="1:14" ht="12.75">
      <c r="A443">
        <v>2004</v>
      </c>
      <c r="B443">
        <v>301</v>
      </c>
      <c r="C443">
        <v>209</v>
      </c>
      <c r="D443">
        <v>0.7376936274509805</v>
      </c>
      <c r="E443">
        <v>0.05685406933951414</v>
      </c>
      <c r="F443">
        <v>7.707002910675418</v>
      </c>
      <c r="G443">
        <v>96</v>
      </c>
      <c r="H443">
        <v>3.5144705532421185</v>
      </c>
      <c r="J443">
        <v>0.007684308619281047</v>
      </c>
      <c r="K443">
        <v>4.30937071052557</v>
      </c>
      <c r="N443">
        <v>52.29866894705533</v>
      </c>
    </row>
    <row r="444" spans="1:14" ht="12.75">
      <c r="A444">
        <v>2004</v>
      </c>
      <c r="B444">
        <v>301</v>
      </c>
      <c r="C444">
        <v>210</v>
      </c>
      <c r="D444">
        <v>0.8082379166666668</v>
      </c>
      <c r="E444">
        <v>0.03780909531710847</v>
      </c>
      <c r="F444">
        <v>4.677966046562214</v>
      </c>
      <c r="G444">
        <v>96</v>
      </c>
      <c r="H444">
        <v>4.7955517549077955</v>
      </c>
      <c r="J444">
        <v>0.00841914496527778</v>
      </c>
      <c r="K444">
        <v>5.273274046586672</v>
      </c>
      <c r="N444">
        <v>71.36237730517551</v>
      </c>
    </row>
    <row r="445" spans="1:14" ht="12.75">
      <c r="A445">
        <v>2004</v>
      </c>
      <c r="B445">
        <v>301</v>
      </c>
      <c r="C445">
        <v>211</v>
      </c>
      <c r="D445">
        <v>0.7256365604575162</v>
      </c>
      <c r="E445">
        <v>0.06748536964129494</v>
      </c>
      <c r="F445">
        <v>9.30016117141964</v>
      </c>
      <c r="G445">
        <v>96</v>
      </c>
      <c r="H445">
        <v>4.874910767400358</v>
      </c>
      <c r="J445">
        <v>0.0075587141714324605</v>
      </c>
      <c r="K445">
        <v>4.163229485789187</v>
      </c>
      <c r="N445">
        <v>72.54331499107676</v>
      </c>
    </row>
    <row r="446" spans="1:14" ht="12.75">
      <c r="A446">
        <v>2004</v>
      </c>
      <c r="B446">
        <v>301</v>
      </c>
      <c r="C446">
        <v>214</v>
      </c>
      <c r="D446">
        <v>0.8883025877192984</v>
      </c>
      <c r="E446">
        <v>0.011517967789860794</v>
      </c>
      <c r="F446">
        <v>1.2966266167740181</v>
      </c>
      <c r="G446">
        <v>96</v>
      </c>
      <c r="H446">
        <v>4.648170731707318</v>
      </c>
      <c r="J446">
        <v>0.009253151955409359</v>
      </c>
      <c r="K446">
        <v>6.6309836125960215</v>
      </c>
      <c r="N446">
        <v>69.16920731707317</v>
      </c>
    </row>
    <row r="447" spans="1:14" ht="12.75">
      <c r="A447">
        <v>2004</v>
      </c>
      <c r="B447">
        <v>301</v>
      </c>
      <c r="C447">
        <v>302</v>
      </c>
      <c r="D447">
        <v>0.49115902777777776</v>
      </c>
      <c r="E447">
        <v>0.03673932967733755</v>
      </c>
      <c r="F447">
        <v>7.480129163778714</v>
      </c>
      <c r="G447">
        <v>96</v>
      </c>
      <c r="H447">
        <v>1.8365942891136235</v>
      </c>
      <c r="J447">
        <v>0.005116239872685185</v>
      </c>
      <c r="K447">
        <v>2.128342274716117</v>
      </c>
      <c r="N447">
        <v>27.33027215942892</v>
      </c>
    </row>
    <row r="448" spans="1:14" ht="12.75">
      <c r="A448">
        <v>2004</v>
      </c>
      <c r="B448">
        <v>301</v>
      </c>
      <c r="C448">
        <v>308</v>
      </c>
      <c r="D448">
        <v>0.65884522875817</v>
      </c>
      <c r="E448">
        <v>0.05678007294655166</v>
      </c>
      <c r="F448">
        <v>8.618120078606937</v>
      </c>
      <c r="G448">
        <v>96</v>
      </c>
      <c r="H448">
        <v>2.766228435455087</v>
      </c>
      <c r="J448">
        <v>0.006862971132897604</v>
      </c>
      <c r="K448">
        <v>3.438964742374344</v>
      </c>
      <c r="N448">
        <v>41.16411362284355</v>
      </c>
    </row>
    <row r="449" spans="1:14" ht="12.75">
      <c r="A449">
        <v>2004</v>
      </c>
      <c r="B449">
        <v>301</v>
      </c>
      <c r="C449">
        <v>309</v>
      </c>
      <c r="D449">
        <v>0.7475187499999999</v>
      </c>
      <c r="E449">
        <v>0.04250927464998964</v>
      </c>
      <c r="F449">
        <v>5.686716841549411</v>
      </c>
      <c r="G449">
        <v>96</v>
      </c>
      <c r="H449">
        <v>4.240038667459847</v>
      </c>
      <c r="J449">
        <v>0.007786653645833332</v>
      </c>
      <c r="K449">
        <v>4.432244280692847</v>
      </c>
      <c r="N449">
        <v>63.095813503866765</v>
      </c>
    </row>
    <row r="450" spans="1:14" ht="12.75">
      <c r="A450">
        <v>2004</v>
      </c>
      <c r="B450">
        <v>301</v>
      </c>
      <c r="C450">
        <v>310</v>
      </c>
      <c r="D450">
        <v>0.7613113289760348</v>
      </c>
      <c r="E450">
        <v>0.04256495830209576</v>
      </c>
      <c r="F450">
        <v>5.59100550353634</v>
      </c>
      <c r="G450">
        <v>96</v>
      </c>
      <c r="H450">
        <v>4.466778703152886</v>
      </c>
      <c r="J450">
        <v>0.007930326343500363</v>
      </c>
      <c r="K450">
        <v>4.610668952392193</v>
      </c>
      <c r="N450">
        <v>66.46992117787032</v>
      </c>
    </row>
    <row r="451" spans="1:14" ht="12.75">
      <c r="A451">
        <v>2004</v>
      </c>
      <c r="B451">
        <v>301</v>
      </c>
      <c r="C451">
        <v>311</v>
      </c>
      <c r="D451">
        <v>0.23364494720965312</v>
      </c>
      <c r="E451">
        <v>0.030138504288707218</v>
      </c>
      <c r="F451">
        <v>12.899275010498508</v>
      </c>
      <c r="G451">
        <v>96</v>
      </c>
      <c r="H451">
        <v>1.1677111838191556</v>
      </c>
      <c r="J451">
        <v>0.0024338015334338867</v>
      </c>
      <c r="K451">
        <v>1.0186493571190003</v>
      </c>
      <c r="N451">
        <v>17.376654521118386</v>
      </c>
    </row>
    <row r="452" spans="1:14" ht="12.75">
      <c r="A452">
        <v>2004</v>
      </c>
      <c r="B452">
        <v>301</v>
      </c>
      <c r="C452">
        <v>314</v>
      </c>
      <c r="D452">
        <v>0.7957069281045751</v>
      </c>
      <c r="E452">
        <v>0.029541637238779905</v>
      </c>
      <c r="F452">
        <v>3.7126278778481896</v>
      </c>
      <c r="G452">
        <v>96</v>
      </c>
      <c r="H452">
        <v>4.727529744199882</v>
      </c>
      <c r="J452">
        <v>0.008288613834422658</v>
      </c>
      <c r="K452">
        <v>5.0875405905145605</v>
      </c>
      <c r="N452">
        <v>70.35014500297443</v>
      </c>
    </row>
    <row r="453" spans="1:14" ht="12.75">
      <c r="A453">
        <v>2004</v>
      </c>
      <c r="B453" t="s">
        <v>46</v>
      </c>
      <c r="C453">
        <v>103</v>
      </c>
      <c r="D453">
        <v>0.49169200435729854</v>
      </c>
      <c r="E453">
        <v>0.029201411389562865</v>
      </c>
      <c r="F453">
        <v>5.938964052859203</v>
      </c>
      <c r="G453">
        <v>94</v>
      </c>
      <c r="H453">
        <v>2.154030339083879</v>
      </c>
      <c r="J453">
        <v>0.005230766003801048</v>
      </c>
      <c r="K453">
        <v>2.1963650198017053</v>
      </c>
      <c r="N453">
        <v>32.05402290303391</v>
      </c>
    </row>
    <row r="454" spans="1:14" ht="12.75">
      <c r="A454">
        <v>2004</v>
      </c>
      <c r="B454" t="s">
        <v>46</v>
      </c>
      <c r="C454">
        <v>106</v>
      </c>
      <c r="D454">
        <v>0.5419333333333335</v>
      </c>
      <c r="E454">
        <v>0.038079148674003346</v>
      </c>
      <c r="F454">
        <v>7.026537459835772</v>
      </c>
      <c r="G454">
        <v>94</v>
      </c>
      <c r="H454">
        <v>2.1880413444378357</v>
      </c>
      <c r="J454">
        <v>0.005765248226950357</v>
      </c>
      <c r="K454">
        <v>2.543715981730242</v>
      </c>
      <c r="N454">
        <v>32.56013905413445</v>
      </c>
    </row>
    <row r="455" spans="1:14" ht="12.75">
      <c r="A455">
        <v>2004</v>
      </c>
      <c r="B455" t="s">
        <v>46</v>
      </c>
      <c r="C455">
        <v>109</v>
      </c>
      <c r="D455">
        <v>0.602275</v>
      </c>
      <c r="E455">
        <v>0.0692885789776148</v>
      </c>
      <c r="F455">
        <v>11.504475360527133</v>
      </c>
      <c r="G455">
        <v>94</v>
      </c>
      <c r="H455">
        <v>3.775221594289115</v>
      </c>
      <c r="J455">
        <v>0.00640718085106383</v>
      </c>
      <c r="K455">
        <v>3.0342518560009295</v>
      </c>
      <c r="N455">
        <v>56.17889277215944</v>
      </c>
    </row>
    <row r="456" spans="1:11" ht="12.75">
      <c r="A456">
        <v>2004</v>
      </c>
      <c r="B456" t="s">
        <v>46</v>
      </c>
      <c r="C456">
        <v>112</v>
      </c>
      <c r="D456">
        <v>0.6325904411764706</v>
      </c>
      <c r="E456">
        <v>0.0512358314828557</v>
      </c>
      <c r="F456">
        <v>8.09936858792381</v>
      </c>
      <c r="G456">
        <v>94</v>
      </c>
      <c r="H456" t="s">
        <v>45</v>
      </c>
      <c r="J456">
        <v>0.006729685544430538</v>
      </c>
      <c r="K456">
        <v>3.3153292101590477</v>
      </c>
    </row>
    <row r="457" spans="1:14" ht="12.75">
      <c r="A457">
        <v>2004</v>
      </c>
      <c r="B457" t="s">
        <v>46</v>
      </c>
      <c r="C457">
        <v>203</v>
      </c>
      <c r="D457">
        <v>0.43061</v>
      </c>
      <c r="E457">
        <v>0.03321409099843471</v>
      </c>
      <c r="F457">
        <v>7.713265135141942</v>
      </c>
      <c r="G457">
        <v>94</v>
      </c>
      <c r="H457">
        <v>1.5758432480666271</v>
      </c>
      <c r="J457">
        <v>0.00458095744680851</v>
      </c>
      <c r="K457">
        <v>1.8373077477179738</v>
      </c>
      <c r="N457">
        <v>23.45004833432481</v>
      </c>
    </row>
    <row r="458" spans="1:14" ht="12.75">
      <c r="A458">
        <v>2004</v>
      </c>
      <c r="B458" t="s">
        <v>46</v>
      </c>
      <c r="C458">
        <v>206</v>
      </c>
      <c r="D458">
        <v>0.6358678921568628</v>
      </c>
      <c r="E458">
        <v>0.027962649174645717</v>
      </c>
      <c r="F458">
        <v>4.3975563980430685</v>
      </c>
      <c r="G458">
        <v>94</v>
      </c>
      <c r="H458">
        <v>4.172016656751936</v>
      </c>
      <c r="J458">
        <v>0.006764552044221945</v>
      </c>
      <c r="K458">
        <v>3.3472354135628617</v>
      </c>
      <c r="N458">
        <v>62.083581201665694</v>
      </c>
    </row>
    <row r="459" spans="1:14" ht="12.75">
      <c r="A459">
        <v>2004</v>
      </c>
      <c r="B459" t="s">
        <v>46</v>
      </c>
      <c r="C459">
        <v>209</v>
      </c>
      <c r="D459">
        <v>0.6015503267973856</v>
      </c>
      <c r="E459">
        <v>0.03559559895282288</v>
      </c>
      <c r="F459">
        <v>5.917310217805301</v>
      </c>
      <c r="G459">
        <v>94</v>
      </c>
      <c r="H459">
        <v>3.083664485425343</v>
      </c>
      <c r="J459">
        <v>0.006399471561674315</v>
      </c>
      <c r="K459">
        <v>3.0278328932798253</v>
      </c>
      <c r="N459">
        <v>45.887864366448554</v>
      </c>
    </row>
    <row r="460" spans="1:14" ht="12.75">
      <c r="A460">
        <v>2004</v>
      </c>
      <c r="B460" t="s">
        <v>46</v>
      </c>
      <c r="C460">
        <v>212</v>
      </c>
      <c r="D460">
        <v>0.627278431372549</v>
      </c>
      <c r="E460">
        <v>0.03957589005389269</v>
      </c>
      <c r="F460">
        <v>6.309142491524317</v>
      </c>
      <c r="G460">
        <v>94</v>
      </c>
      <c r="H460">
        <v>3.1970345032718623</v>
      </c>
      <c r="J460">
        <v>0.006673174801835628</v>
      </c>
      <c r="K460">
        <v>3.264261097354898</v>
      </c>
      <c r="N460">
        <v>47.57491820345033</v>
      </c>
    </row>
    <row r="461" spans="1:14" ht="12.75">
      <c r="A461">
        <v>2004</v>
      </c>
      <c r="B461" t="s">
        <v>46</v>
      </c>
      <c r="C461">
        <v>303</v>
      </c>
      <c r="D461">
        <v>0.4543266666666667</v>
      </c>
      <c r="E461">
        <v>0.03390340272294972</v>
      </c>
      <c r="F461">
        <v>7.46234047226292</v>
      </c>
      <c r="G461">
        <v>94</v>
      </c>
      <c r="H461">
        <v>2.0746713265913153</v>
      </c>
      <c r="J461">
        <v>0.004833262411347518</v>
      </c>
      <c r="K461">
        <v>1.9691647996747381</v>
      </c>
      <c r="N461">
        <v>30.873085217132665</v>
      </c>
    </row>
    <row r="462" spans="1:14" ht="12.75">
      <c r="A462">
        <v>2004</v>
      </c>
      <c r="B462" t="s">
        <v>46</v>
      </c>
      <c r="C462">
        <v>306</v>
      </c>
      <c r="D462">
        <v>0.5223795238095238</v>
      </c>
      <c r="E462">
        <v>0.046349310310188394</v>
      </c>
      <c r="F462">
        <v>8.872727240949212</v>
      </c>
      <c r="G462">
        <v>94</v>
      </c>
      <c r="H462">
        <v>2.766228435455087</v>
      </c>
      <c r="J462">
        <v>0.005557228976697062</v>
      </c>
      <c r="K462">
        <v>2.402435726625599</v>
      </c>
      <c r="N462">
        <v>41.16411362284355</v>
      </c>
    </row>
    <row r="463" spans="1:14" ht="12.75">
      <c r="A463">
        <v>2004</v>
      </c>
      <c r="B463" t="s">
        <v>46</v>
      </c>
      <c r="C463">
        <v>309</v>
      </c>
      <c r="D463">
        <v>0.6450659477124182</v>
      </c>
      <c r="E463">
        <v>0.03558465732927014</v>
      </c>
      <c r="F463">
        <v>5.516437110881942</v>
      </c>
      <c r="G463">
        <v>94</v>
      </c>
      <c r="H463">
        <v>4.466778703152886</v>
      </c>
      <c r="J463">
        <v>0.0068624036990682785</v>
      </c>
      <c r="K463">
        <v>3.438428738708959</v>
      </c>
      <c r="N463">
        <v>66.46992117787032</v>
      </c>
    </row>
    <row r="464" spans="1:14" ht="12.75">
      <c r="A464">
        <v>2004</v>
      </c>
      <c r="B464" t="s">
        <v>46</v>
      </c>
      <c r="C464">
        <v>312</v>
      </c>
      <c r="D464">
        <v>0.60980625</v>
      </c>
      <c r="E464">
        <v>0.039875912280671034</v>
      </c>
      <c r="F464">
        <v>6.5391117720867955</v>
      </c>
      <c r="G464">
        <v>94</v>
      </c>
      <c r="H464">
        <v>3.775221594289115</v>
      </c>
      <c r="J464">
        <v>0.006487300531914894</v>
      </c>
      <c r="K464">
        <v>3.1017726325494603</v>
      </c>
      <c r="N464">
        <v>56.17889277215944</v>
      </c>
    </row>
    <row r="465" spans="1:14" ht="12.75">
      <c r="A465">
        <v>2004</v>
      </c>
      <c r="B465">
        <v>601</v>
      </c>
      <c r="C465">
        <v>101</v>
      </c>
      <c r="D465">
        <v>0.4096106363949088</v>
      </c>
      <c r="E465">
        <v>0.046239064480956674</v>
      </c>
      <c r="F465">
        <v>11.288540963662191</v>
      </c>
      <c r="G465">
        <v>109</v>
      </c>
      <c r="H465">
        <v>1.9499643069601431</v>
      </c>
      <c r="J465">
        <v>0.0037578957467422824</v>
      </c>
      <c r="K465">
        <v>1.4655143463799338</v>
      </c>
      <c r="N465">
        <v>29.0173259964307</v>
      </c>
    </row>
    <row r="466" spans="1:14" ht="12.75">
      <c r="A466">
        <v>2004</v>
      </c>
      <c r="B466">
        <v>601</v>
      </c>
      <c r="C466">
        <v>105</v>
      </c>
      <c r="D466">
        <v>0.6146452241715399</v>
      </c>
      <c r="E466">
        <v>0.06317297013988418</v>
      </c>
      <c r="F466">
        <v>10.277956722926296</v>
      </c>
      <c r="G466">
        <v>109</v>
      </c>
      <c r="H466">
        <v>3.049653480071387</v>
      </c>
      <c r="J466">
        <v>0.005638947010748073</v>
      </c>
      <c r="K466">
        <v>2.456975329912541</v>
      </c>
      <c r="N466">
        <v>45.38174821534801</v>
      </c>
    </row>
    <row r="467" spans="1:14" ht="12.75">
      <c r="A467">
        <v>2004</v>
      </c>
      <c r="B467">
        <v>601</v>
      </c>
      <c r="C467">
        <v>109</v>
      </c>
      <c r="D467">
        <v>0.7631355555555555</v>
      </c>
      <c r="E467">
        <v>0.04250266660686133</v>
      </c>
      <c r="F467">
        <v>5.569477964621868</v>
      </c>
      <c r="G467">
        <v>109</v>
      </c>
      <c r="H467">
        <v>3.253719512195123</v>
      </c>
      <c r="J467">
        <v>0.00700124362895005</v>
      </c>
      <c r="K467">
        <v>3.5721009845779808</v>
      </c>
      <c r="N467">
        <v>48.41844512195123</v>
      </c>
    </row>
    <row r="468" spans="1:14" ht="12.75">
      <c r="A468">
        <v>2004</v>
      </c>
      <c r="B468">
        <v>601</v>
      </c>
      <c r="C468">
        <v>201</v>
      </c>
      <c r="D468">
        <v>0.4531318518518519</v>
      </c>
      <c r="E468">
        <v>0.05044901761093997</v>
      </c>
      <c r="F468">
        <v>11.133407948429523</v>
      </c>
      <c r="G468">
        <v>109</v>
      </c>
      <c r="H468">
        <v>2.267400356930399</v>
      </c>
      <c r="J468">
        <v>0.004157172952769283</v>
      </c>
      <c r="K468">
        <v>1.6354004845371752</v>
      </c>
      <c r="N468">
        <v>33.741076740035695</v>
      </c>
    </row>
    <row r="469" spans="1:14" ht="12.75">
      <c r="A469">
        <v>2004</v>
      </c>
      <c r="B469">
        <v>601</v>
      </c>
      <c r="C469">
        <v>205</v>
      </c>
      <c r="D469">
        <v>0.5804453947368421</v>
      </c>
      <c r="E469">
        <v>0.05318995397269344</v>
      </c>
      <c r="F469">
        <v>9.163644755387937</v>
      </c>
      <c r="G469">
        <v>109</v>
      </c>
      <c r="H469">
        <v>2.3807703747769193</v>
      </c>
      <c r="J469">
        <v>0.005325187107677451</v>
      </c>
      <c r="K469">
        <v>2.2540784219955636</v>
      </c>
      <c r="N469">
        <v>35.428130577037486</v>
      </c>
    </row>
    <row r="470" spans="1:14" ht="12.75">
      <c r="A470">
        <v>2004</v>
      </c>
      <c r="B470">
        <v>601</v>
      </c>
      <c r="C470">
        <v>209</v>
      </c>
      <c r="D470">
        <v>0.7179639433551198</v>
      </c>
      <c r="E470">
        <v>0.053663999555065775</v>
      </c>
      <c r="F470">
        <v>7.474469999745161</v>
      </c>
      <c r="G470">
        <v>109</v>
      </c>
      <c r="H470">
        <v>4.500789708506843</v>
      </c>
      <c r="J470">
        <v>0.0065868251683955945</v>
      </c>
      <c r="K470">
        <v>3.187743126827136</v>
      </c>
      <c r="N470">
        <v>66.97603732897086</v>
      </c>
    </row>
    <row r="471" spans="1:14" ht="12.75">
      <c r="A471">
        <v>2004</v>
      </c>
      <c r="B471">
        <v>601</v>
      </c>
      <c r="C471">
        <v>301</v>
      </c>
      <c r="D471">
        <v>0.4819871459694988</v>
      </c>
      <c r="E471">
        <v>0.04723063692100235</v>
      </c>
      <c r="F471">
        <v>9.799148652813079</v>
      </c>
      <c r="G471">
        <v>109</v>
      </c>
      <c r="H471">
        <v>2.5281513979773953</v>
      </c>
      <c r="J471">
        <v>0.004421900421738521</v>
      </c>
      <c r="K471">
        <v>1.758758838278452</v>
      </c>
      <c r="N471">
        <v>37.621300565139805</v>
      </c>
    </row>
    <row r="472" spans="1:14" ht="12.75">
      <c r="A472">
        <v>2004</v>
      </c>
      <c r="B472">
        <v>601</v>
      </c>
      <c r="C472">
        <v>305</v>
      </c>
      <c r="D472">
        <v>0.5867505446623094</v>
      </c>
      <c r="E472">
        <v>0.07189360687839697</v>
      </c>
      <c r="F472">
        <v>12.252840245725492</v>
      </c>
      <c r="G472">
        <v>109</v>
      </c>
      <c r="H472">
        <v>3.2423825104104704</v>
      </c>
      <c r="J472">
        <v>0.005383032519837701</v>
      </c>
      <c r="K472">
        <v>2.2901821184236786</v>
      </c>
      <c r="N472">
        <v>48.249739738251044</v>
      </c>
    </row>
    <row r="473" spans="1:14" ht="12.75">
      <c r="A473">
        <v>2004</v>
      </c>
      <c r="B473">
        <v>601</v>
      </c>
      <c r="C473">
        <v>309</v>
      </c>
      <c r="D473">
        <v>0.7335128849902534</v>
      </c>
      <c r="E473">
        <v>0.052804494716700026</v>
      </c>
      <c r="F473">
        <v>7.198850326589924</v>
      </c>
      <c r="G473">
        <v>109</v>
      </c>
      <c r="H473">
        <v>4.274049672813803</v>
      </c>
      <c r="J473">
        <v>0.006729476009084893</v>
      </c>
      <c r="K473">
        <v>3.31513838742522</v>
      </c>
      <c r="N473">
        <v>63.60192965496729</v>
      </c>
    </row>
    <row r="474" spans="1:14" ht="12.75">
      <c r="A474">
        <v>2004</v>
      </c>
      <c r="B474">
        <v>601</v>
      </c>
      <c r="C474">
        <v>401</v>
      </c>
      <c r="D474">
        <v>0.3698457671957673</v>
      </c>
      <c r="E474">
        <v>0.034054000511179745</v>
      </c>
      <c r="F474">
        <v>9.207622077003313</v>
      </c>
      <c r="G474">
        <v>109</v>
      </c>
      <c r="H474">
        <v>2.301411362284355</v>
      </c>
      <c r="J474">
        <v>0.0033930804329886906</v>
      </c>
      <c r="K474">
        <v>1.3257674560098205</v>
      </c>
      <c r="N474">
        <v>34.24719289113623</v>
      </c>
    </row>
    <row r="475" spans="1:14" ht="12.75">
      <c r="A475">
        <v>2004</v>
      </c>
      <c r="B475">
        <v>601</v>
      </c>
      <c r="C475">
        <v>405</v>
      </c>
      <c r="D475">
        <v>0.5565926587301587</v>
      </c>
      <c r="E475">
        <v>0.05640969345218401</v>
      </c>
      <c r="F475">
        <v>10.134825274354176</v>
      </c>
      <c r="G475">
        <v>109</v>
      </c>
      <c r="H475">
        <v>2.958957465794171</v>
      </c>
      <c r="J475">
        <v>0.005106354667249163</v>
      </c>
      <c r="K475">
        <v>2.1225706736143923</v>
      </c>
      <c r="N475">
        <v>44.032105145746584</v>
      </c>
    </row>
    <row r="476" spans="1:14" ht="12.75">
      <c r="A476">
        <v>2004</v>
      </c>
      <c r="B476">
        <v>601</v>
      </c>
      <c r="C476">
        <v>409</v>
      </c>
      <c r="D476">
        <v>0.6521350198412698</v>
      </c>
      <c r="E476">
        <v>0.05575938338290519</v>
      </c>
      <c r="F476">
        <v>8.550282025412018</v>
      </c>
      <c r="G476">
        <v>109</v>
      </c>
      <c r="H476">
        <v>5.056302795954791</v>
      </c>
      <c r="J476">
        <v>0.005982890090286879</v>
      </c>
      <c r="K476">
        <v>2.700433232722264</v>
      </c>
      <c r="N476">
        <v>75.24260113027961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Freeman</dc:creator>
  <cp:keywords/>
  <dc:description/>
  <cp:lastModifiedBy>William Raun</cp:lastModifiedBy>
  <dcterms:created xsi:type="dcterms:W3CDTF">2003-02-24T22:09:30Z</dcterms:created>
  <dcterms:modified xsi:type="dcterms:W3CDTF">2007-06-07T13:20:40Z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-393229988</vt:i4>
  </property>
  <property fmtid="{D5CDD505-2E9C-101B-9397-08002B2CF9AE}" pid="3" name="_EmailSubject">
    <vt:lpwstr>YP0_master_03.xls</vt:lpwstr>
  </property>
  <property fmtid="{D5CDD505-2E9C-101B-9397-08002B2CF9AE}" pid="4" name="_AuthorEmail">
    <vt:lpwstr>wrr@mail.pss.okstate.edu</vt:lpwstr>
  </property>
  <property fmtid="{D5CDD505-2E9C-101B-9397-08002B2CF9AE}" pid="5" name="_AuthorEmailDisplayName">
    <vt:lpwstr>Bill Raun</vt:lpwstr>
  </property>
  <property fmtid="{D5CDD505-2E9C-101B-9397-08002B2CF9AE}" pid="6" name="_ReviewingToolsShownOnce">
    <vt:lpwstr/>
  </property>
</Properties>
</file>