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<sst xmlns="http://schemas.openxmlformats.org/spreadsheetml/2006/main" count="45" uniqueCount="31">
  <si>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GRAIN YIELD DATA</t>
  </si>
  <si>
    <t>HUMIC TRIAL</t>
  </si>
  <si>
    <t>EFAW</t>
  </si>
  <si>
    <t>Preplant</t>
  </si>
  <si>
    <t>Topdress</t>
  </si>
  <si>
    <t>Moisture</t>
  </si>
  <si>
    <r>
      <t>lb harvest area</t>
    </r>
    <r>
      <rPr>
        <vertAlign val="superscript"/>
        <sz val="10"/>
        <rFont val="Arial"/>
        <family val="2"/>
      </rPr>
      <t>-1</t>
    </r>
  </si>
  <si>
    <r>
      <t>lb ac</t>
    </r>
    <r>
      <rPr>
        <vertAlign val="superscript"/>
        <sz val="10"/>
        <rFont val="Arial"/>
        <family val="2"/>
      </rPr>
      <t>-1</t>
    </r>
  </si>
  <si>
    <r>
      <t>bu ac</t>
    </r>
    <r>
      <rPr>
        <vertAlign val="superscript"/>
        <sz val="10"/>
        <rFont val="Arial"/>
        <family val="2"/>
      </rPr>
      <t>-1</t>
    </r>
  </si>
  <si>
    <t>Plot No</t>
  </si>
  <si>
    <t>Harvest area =</t>
  </si>
  <si>
    <t>6.56 ft x 20 ft</t>
  </si>
  <si>
    <t>ft2</t>
  </si>
  <si>
    <t xml:space="preserve">             Grain Yield at 12 % MC</t>
  </si>
  <si>
    <t>Harvest Date: 08 June 2005</t>
  </si>
  <si>
    <t xml:space="preserve">   Grain Yield, lb/harvest area</t>
  </si>
  <si>
    <t>combine wt.</t>
  </si>
  <si>
    <t>actual wt.</t>
  </si>
  <si>
    <t>Trt</t>
  </si>
  <si>
    <t>Top-Dress</t>
  </si>
  <si>
    <t>Yld Bu/ac</t>
  </si>
  <si>
    <t>HMA 20 lb/ac</t>
  </si>
  <si>
    <t>HMA 40 lb/ac</t>
  </si>
  <si>
    <t>60-18-0 lb/ac Preplant</t>
  </si>
  <si>
    <t>HMA 10 lbs/ac</t>
  </si>
  <si>
    <t>20 lb N</t>
  </si>
  <si>
    <t>20 lb N/ac +**HM</t>
  </si>
  <si>
    <t>No trt</t>
  </si>
  <si>
    <t>*HMA 10 lbs/ac</t>
  </si>
  <si>
    <t>*HMA = HM9754A Dry Material</t>
  </si>
  <si>
    <t>**HM= HM97854 @ 1 gal/ac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</si>
</sst>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4">
      <selection activeCell="J21" sqref="J21"/>
    </sheetView>
  </sheetViews>
  <sheetFormatPr defaultColWidth="9.140625" defaultRowHeight="12.75"/>
  <cols>
    <col min="5" max="7" width="14.57421875" style="0" customWidth="1"/>
    <col min="12" max="12" width="26.57421875" style="0" bestFit="1" customWidth="1"/>
    <col min="13" max="13" width="21.140625" style="0" customWidth="1"/>
  </cols>
  <sheetData>
    <row r="1" ht="12.75">
      <c r="A1" t="s">
        <v>0</v>
      </c>
    </row>
    <row r="2" ht="12.75">
      <c r="A2" t="s">
        <v>1</v>
      </c>
    </row>
    <row r="3" spans="1:12" ht="12.75">
      <c r="A3" t="s">
        <v>2</v>
      </c>
      <c r="K3" s="1"/>
      <c r="L3" t="s">
        <v>23</v>
      </c>
    </row>
    <row r="4" spans="1:11" ht="12.75">
      <c r="A4" t="s">
        <v>14</v>
      </c>
      <c r="K4" s="1"/>
    </row>
    <row r="5" spans="11:14" ht="12.75">
      <c r="K5" s="1" t="s">
        <v>18</v>
      </c>
      <c r="L5" s="1"/>
      <c r="M5" s="1" t="s">
        <v>19</v>
      </c>
      <c r="N5" s="1" t="s">
        <v>20</v>
      </c>
    </row>
    <row r="6" spans="11:14" ht="12.75">
      <c r="K6" s="1">
        <v>1</v>
      </c>
      <c r="L6" s="1" t="s">
        <v>27</v>
      </c>
      <c r="M6" s="1">
        <v>0</v>
      </c>
      <c r="N6" s="11">
        <f>AVERAGE(I9,I22,I35)</f>
        <v>18.83556375518293</v>
      </c>
    </row>
    <row r="7" spans="1:14" ht="12.75">
      <c r="A7" t="s">
        <v>9</v>
      </c>
      <c r="B7" t="s">
        <v>3</v>
      </c>
      <c r="C7" t="s">
        <v>4</v>
      </c>
      <c r="D7" t="s">
        <v>5</v>
      </c>
      <c r="E7" t="s">
        <v>15</v>
      </c>
      <c r="G7" s="2" t="s">
        <v>13</v>
      </c>
      <c r="H7" s="3"/>
      <c r="I7" s="4"/>
      <c r="K7" s="1">
        <v>2</v>
      </c>
      <c r="L7" s="1" t="s">
        <v>28</v>
      </c>
      <c r="M7" s="1">
        <v>0</v>
      </c>
      <c r="N7" s="11">
        <f aca="true" t="shared" si="0" ref="N7:N17">AVERAGE(I10,I23,I36)</f>
        <v>19.198873384222562</v>
      </c>
    </row>
    <row r="8" spans="5:14" ht="14.25">
      <c r="E8" s="1" t="s">
        <v>16</v>
      </c>
      <c r="F8" s="1" t="s">
        <v>17</v>
      </c>
      <c r="G8" s="5" t="s">
        <v>6</v>
      </c>
      <c r="H8" s="6" t="s">
        <v>7</v>
      </c>
      <c r="I8" s="7" t="s">
        <v>8</v>
      </c>
      <c r="K8" s="1">
        <v>3</v>
      </c>
      <c r="L8" s="12" t="s">
        <v>21</v>
      </c>
      <c r="M8" s="1">
        <v>0</v>
      </c>
      <c r="N8" s="11">
        <f t="shared" si="0"/>
        <v>20.083779707179882</v>
      </c>
    </row>
    <row r="9" spans="1:14" ht="12.75">
      <c r="A9">
        <v>101</v>
      </c>
      <c r="D9">
        <v>7.8</v>
      </c>
      <c r="E9">
        <v>1.79</v>
      </c>
      <c r="F9">
        <f>(E9*0.8601)+1.2488</f>
        <v>2.788379</v>
      </c>
      <c r="G9" s="9">
        <f>F9+(F9*((12-D9)/100))</f>
        <v>2.905490918</v>
      </c>
      <c r="H9" s="10">
        <f>G9/$C$51*43560</f>
        <v>964.6584175920733</v>
      </c>
      <c r="I9" s="10">
        <f>H9/60</f>
        <v>16.07764029320122</v>
      </c>
      <c r="K9" s="1">
        <v>4</v>
      </c>
      <c r="L9" s="1" t="s">
        <v>22</v>
      </c>
      <c r="M9" s="1">
        <v>0</v>
      </c>
      <c r="N9" s="11">
        <f t="shared" si="0"/>
        <v>18.490942683125</v>
      </c>
    </row>
    <row r="10" spans="1:14" ht="12.75">
      <c r="A10">
        <v>102</v>
      </c>
      <c r="D10">
        <v>7.8</v>
      </c>
      <c r="E10">
        <v>1.88</v>
      </c>
      <c r="F10">
        <f aca="true" t="shared" si="1" ref="F10:F47">(E10*0.8601)+1.2488</f>
        <v>2.865788</v>
      </c>
      <c r="G10" s="9">
        <f aca="true" t="shared" si="2" ref="G10:G47">F10+(F10*((12-D10)/100))</f>
        <v>2.986151096</v>
      </c>
      <c r="H10" s="10">
        <f aca="true" t="shared" si="3" ref="H10:H47">G10/$C$51*43560</f>
        <v>991.4385803487805</v>
      </c>
      <c r="I10" s="10">
        <f aca="true" t="shared" si="4" ref="I10:I47">H10/60</f>
        <v>16.52397633914634</v>
      </c>
      <c r="K10" s="1">
        <v>5</v>
      </c>
      <c r="L10" s="1" t="s">
        <v>27</v>
      </c>
      <c r="M10" s="1" t="s">
        <v>25</v>
      </c>
      <c r="N10" s="11">
        <f t="shared" si="0"/>
        <v>22.015016455487807</v>
      </c>
    </row>
    <row r="11" spans="1:14" ht="12.75">
      <c r="A11">
        <v>103</v>
      </c>
      <c r="D11">
        <v>9.3</v>
      </c>
      <c r="E11">
        <v>2.79</v>
      </c>
      <c r="F11">
        <f t="shared" si="1"/>
        <v>3.648479</v>
      </c>
      <c r="G11" s="9">
        <f t="shared" si="2"/>
        <v>3.746987933</v>
      </c>
      <c r="H11" s="10">
        <f t="shared" si="3"/>
        <v>1244.045688730793</v>
      </c>
      <c r="I11" s="10">
        <f t="shared" si="4"/>
        <v>20.734094812179883</v>
      </c>
      <c r="K11" s="1">
        <v>6</v>
      </c>
      <c r="L11" s="1" t="s">
        <v>27</v>
      </c>
      <c r="M11" s="1" t="s">
        <v>26</v>
      </c>
      <c r="N11" s="11">
        <f t="shared" si="0"/>
        <v>20.60419450777439</v>
      </c>
    </row>
    <row r="12" spans="1:14" ht="12.75">
      <c r="A12">
        <v>104</v>
      </c>
      <c r="D12">
        <v>8.5</v>
      </c>
      <c r="E12">
        <v>1.79</v>
      </c>
      <c r="F12">
        <f t="shared" si="1"/>
        <v>2.788379</v>
      </c>
      <c r="G12" s="9">
        <f t="shared" si="2"/>
        <v>2.885972265</v>
      </c>
      <c r="H12" s="10">
        <f t="shared" si="3"/>
        <v>958.1779867637196</v>
      </c>
      <c r="I12" s="10">
        <f t="shared" si="4"/>
        <v>15.96963311272866</v>
      </c>
      <c r="K12" s="1">
        <v>7</v>
      </c>
      <c r="L12" s="1" t="s">
        <v>24</v>
      </c>
      <c r="M12" s="1" t="s">
        <v>25</v>
      </c>
      <c r="N12" s="11">
        <f t="shared" si="0"/>
        <v>18.563231785060978</v>
      </c>
    </row>
    <row r="13" spans="1:14" ht="12.75">
      <c r="A13">
        <v>105</v>
      </c>
      <c r="D13">
        <v>7.9</v>
      </c>
      <c r="E13">
        <v>2.73</v>
      </c>
      <c r="F13">
        <f t="shared" si="1"/>
        <v>3.5968729999999995</v>
      </c>
      <c r="G13" s="9">
        <f t="shared" si="2"/>
        <v>3.7443447929999993</v>
      </c>
      <c r="H13" s="10">
        <f t="shared" si="3"/>
        <v>1243.168134017378</v>
      </c>
      <c r="I13" s="10">
        <f t="shared" si="4"/>
        <v>20.719468900289634</v>
      </c>
      <c r="K13" s="1">
        <v>8</v>
      </c>
      <c r="L13" s="1" t="s">
        <v>24</v>
      </c>
      <c r="M13" s="1" t="s">
        <v>26</v>
      </c>
      <c r="N13" s="11">
        <f t="shared" si="0"/>
        <v>19.75563104390244</v>
      </c>
    </row>
    <row r="14" spans="1:14" ht="12.75">
      <c r="A14">
        <v>106</v>
      </c>
      <c r="D14">
        <v>8.7</v>
      </c>
      <c r="E14">
        <v>2.38</v>
      </c>
      <c r="F14">
        <f t="shared" si="1"/>
        <v>3.295838</v>
      </c>
      <c r="G14" s="9">
        <f t="shared" si="2"/>
        <v>3.404600654</v>
      </c>
      <c r="H14" s="10">
        <f t="shared" si="3"/>
        <v>1130.3689366481708</v>
      </c>
      <c r="I14" s="10">
        <f t="shared" si="4"/>
        <v>18.839482277469514</v>
      </c>
      <c r="K14" s="1">
        <v>9</v>
      </c>
      <c r="L14" s="12" t="s">
        <v>21</v>
      </c>
      <c r="M14" s="1" t="s">
        <v>25</v>
      </c>
      <c r="N14" s="11">
        <f t="shared" si="0"/>
        <v>18.62241853664634</v>
      </c>
    </row>
    <row r="15" spans="1:14" ht="12.75">
      <c r="A15">
        <v>107</v>
      </c>
      <c r="D15">
        <v>8.9</v>
      </c>
      <c r="E15">
        <v>1.88</v>
      </c>
      <c r="F15">
        <f t="shared" si="1"/>
        <v>2.865788</v>
      </c>
      <c r="G15" s="9">
        <f t="shared" si="2"/>
        <v>2.954627428</v>
      </c>
      <c r="H15" s="10">
        <f t="shared" si="3"/>
        <v>980.972338137805</v>
      </c>
      <c r="I15" s="10">
        <f t="shared" si="4"/>
        <v>16.349538968963415</v>
      </c>
      <c r="K15" s="1">
        <v>10</v>
      </c>
      <c r="L15" s="12" t="s">
        <v>21</v>
      </c>
      <c r="M15" s="1" t="s">
        <v>26</v>
      </c>
      <c r="N15" s="11">
        <f t="shared" si="0"/>
        <v>18.873994041341465</v>
      </c>
    </row>
    <row r="16" spans="1:14" ht="12.75">
      <c r="A16">
        <v>108</v>
      </c>
      <c r="D16">
        <v>7.3</v>
      </c>
      <c r="E16">
        <v>2.7</v>
      </c>
      <c r="F16">
        <f t="shared" si="1"/>
        <v>3.5710699999999997</v>
      </c>
      <c r="G16" s="9">
        <f t="shared" si="2"/>
        <v>3.7389102899999997</v>
      </c>
      <c r="H16" s="10">
        <f t="shared" si="3"/>
        <v>1241.3638127469512</v>
      </c>
      <c r="I16" s="10">
        <f t="shared" si="4"/>
        <v>20.689396879115854</v>
      </c>
      <c r="K16" s="1">
        <v>11</v>
      </c>
      <c r="L16" s="1" t="s">
        <v>22</v>
      </c>
      <c r="M16" s="1" t="s">
        <v>25</v>
      </c>
      <c r="N16" s="11">
        <f t="shared" si="0"/>
        <v>21.230494881112808</v>
      </c>
    </row>
    <row r="17" spans="1:14" ht="12.75">
      <c r="A17">
        <v>109</v>
      </c>
      <c r="D17">
        <v>7.9</v>
      </c>
      <c r="E17">
        <v>2.64</v>
      </c>
      <c r="F17">
        <f t="shared" si="1"/>
        <v>3.519464</v>
      </c>
      <c r="G17" s="9">
        <f t="shared" si="2"/>
        <v>3.663762024</v>
      </c>
      <c r="H17" s="10">
        <f t="shared" si="3"/>
        <v>1216.413671992683</v>
      </c>
      <c r="I17" s="10">
        <f t="shared" si="4"/>
        <v>20.27356119987805</v>
      </c>
      <c r="K17" s="1">
        <v>12</v>
      </c>
      <c r="L17" s="1" t="s">
        <v>22</v>
      </c>
      <c r="M17" s="1" t="s">
        <v>26</v>
      </c>
      <c r="N17" s="11">
        <f t="shared" si="0"/>
        <v>17.943849046280487</v>
      </c>
    </row>
    <row r="18" spans="1:14" ht="12.75">
      <c r="A18">
        <v>110</v>
      </c>
      <c r="D18">
        <v>7.9</v>
      </c>
      <c r="E18">
        <v>2.96</v>
      </c>
      <c r="F18">
        <f t="shared" si="1"/>
        <v>3.794696</v>
      </c>
      <c r="G18" s="9">
        <f t="shared" si="2"/>
        <v>3.950278536</v>
      </c>
      <c r="H18" s="10">
        <f t="shared" si="3"/>
        <v>1311.540648080488</v>
      </c>
      <c r="I18" s="10">
        <f t="shared" si="4"/>
        <v>21.859010801341466</v>
      </c>
      <c r="K18" s="1">
        <v>13</v>
      </c>
      <c r="L18" s="1" t="s">
        <v>27</v>
      </c>
      <c r="M18" s="1">
        <v>0</v>
      </c>
      <c r="N18" s="11">
        <f>AVERAGE(I21,I34,I47)</f>
        <v>20.95100975804878</v>
      </c>
    </row>
    <row r="19" spans="1:9" ht="12.75">
      <c r="A19">
        <v>111</v>
      </c>
      <c r="D19">
        <v>7.7</v>
      </c>
      <c r="E19">
        <v>3.2</v>
      </c>
      <c r="F19">
        <f t="shared" si="1"/>
        <v>4.00112</v>
      </c>
      <c r="G19" s="9">
        <f t="shared" si="2"/>
        <v>4.17316816</v>
      </c>
      <c r="H19" s="10">
        <f t="shared" si="3"/>
        <v>1385.5427214146343</v>
      </c>
      <c r="I19" s="10">
        <f t="shared" si="4"/>
        <v>23.092378690243905</v>
      </c>
    </row>
    <row r="20" spans="1:12" ht="12.75">
      <c r="A20">
        <v>112</v>
      </c>
      <c r="D20">
        <v>8</v>
      </c>
      <c r="E20">
        <v>1.99</v>
      </c>
      <c r="F20">
        <f t="shared" si="1"/>
        <v>2.960399</v>
      </c>
      <c r="G20" s="9">
        <f t="shared" si="2"/>
        <v>3.07881496</v>
      </c>
      <c r="H20" s="10">
        <f t="shared" si="3"/>
        <v>1022.2041132439025</v>
      </c>
      <c r="I20" s="10">
        <f t="shared" si="4"/>
        <v>17.036735220731707</v>
      </c>
      <c r="L20" s="1" t="s">
        <v>29</v>
      </c>
    </row>
    <row r="21" spans="1:12" ht="12.75">
      <c r="A21">
        <v>113</v>
      </c>
      <c r="D21">
        <v>9.3</v>
      </c>
      <c r="E21">
        <v>3.08</v>
      </c>
      <c r="F21">
        <f t="shared" si="1"/>
        <v>3.897908</v>
      </c>
      <c r="G21" s="9">
        <f t="shared" si="2"/>
        <v>4.003151516</v>
      </c>
      <c r="H21" s="10">
        <f t="shared" si="3"/>
        <v>1329.095122232927</v>
      </c>
      <c r="I21" s="10">
        <f t="shared" si="4"/>
        <v>22.151585370548784</v>
      </c>
      <c r="L21" s="1" t="s">
        <v>30</v>
      </c>
    </row>
    <row r="22" spans="1:9" ht="12.75">
      <c r="A22">
        <v>201</v>
      </c>
      <c r="D22">
        <v>8.2</v>
      </c>
      <c r="E22">
        <v>2.29</v>
      </c>
      <c r="F22">
        <f t="shared" si="1"/>
        <v>3.218429</v>
      </c>
      <c r="G22" s="9">
        <f t="shared" si="2"/>
        <v>3.340729302</v>
      </c>
      <c r="H22" s="10">
        <f t="shared" si="3"/>
        <v>1109.162868865244</v>
      </c>
      <c r="I22" s="10">
        <f t="shared" si="4"/>
        <v>18.486047814420733</v>
      </c>
    </row>
    <row r="23" spans="1:9" ht="12.75">
      <c r="A23">
        <v>202</v>
      </c>
      <c r="D23">
        <v>7.9</v>
      </c>
      <c r="E23">
        <v>2.64</v>
      </c>
      <c r="F23">
        <f t="shared" si="1"/>
        <v>3.519464</v>
      </c>
      <c r="G23" s="9">
        <f t="shared" si="2"/>
        <v>3.663762024</v>
      </c>
      <c r="H23" s="10">
        <f t="shared" si="3"/>
        <v>1216.413671992683</v>
      </c>
      <c r="I23" s="10">
        <f t="shared" si="4"/>
        <v>20.27356119987805</v>
      </c>
    </row>
    <row r="24" spans="1:9" ht="12.75">
      <c r="A24">
        <v>203</v>
      </c>
      <c r="D24">
        <v>7.4</v>
      </c>
      <c r="E24">
        <v>2.32</v>
      </c>
      <c r="F24">
        <f t="shared" si="1"/>
        <v>3.244232</v>
      </c>
      <c r="G24" s="9">
        <f t="shared" si="2"/>
        <v>3.3934666719999997</v>
      </c>
      <c r="H24" s="10">
        <f t="shared" si="3"/>
        <v>1126.6723188439025</v>
      </c>
      <c r="I24" s="10">
        <f t="shared" si="4"/>
        <v>18.77787198073171</v>
      </c>
    </row>
    <row r="25" spans="1:9" ht="12.75">
      <c r="A25">
        <v>204</v>
      </c>
      <c r="D25">
        <v>7.6</v>
      </c>
      <c r="E25">
        <v>2.73</v>
      </c>
      <c r="F25">
        <f t="shared" si="1"/>
        <v>3.5968729999999995</v>
      </c>
      <c r="G25" s="9">
        <f t="shared" si="2"/>
        <v>3.7551354119999996</v>
      </c>
      <c r="H25" s="10">
        <f t="shared" si="3"/>
        <v>1246.7507511182926</v>
      </c>
      <c r="I25" s="10">
        <f t="shared" si="4"/>
        <v>20.779179185304876</v>
      </c>
    </row>
    <row r="26" spans="1:9" ht="12.75">
      <c r="A26">
        <v>205</v>
      </c>
      <c r="D26">
        <v>7.3</v>
      </c>
      <c r="E26">
        <v>2.96</v>
      </c>
      <c r="F26">
        <f t="shared" si="1"/>
        <v>3.794696</v>
      </c>
      <c r="G26" s="9">
        <f t="shared" si="2"/>
        <v>3.973046712</v>
      </c>
      <c r="H26" s="10">
        <f t="shared" si="3"/>
        <v>1319.099960173171</v>
      </c>
      <c r="I26" s="10">
        <f t="shared" si="4"/>
        <v>21.984999336219516</v>
      </c>
    </row>
    <row r="27" spans="1:9" ht="12.75">
      <c r="A27">
        <v>206</v>
      </c>
      <c r="D27">
        <v>8.5</v>
      </c>
      <c r="E27">
        <v>2.64</v>
      </c>
      <c r="F27">
        <f t="shared" si="1"/>
        <v>3.519464</v>
      </c>
      <c r="G27" s="9">
        <f t="shared" si="2"/>
        <v>3.6426452400000002</v>
      </c>
      <c r="H27" s="10">
        <f t="shared" si="3"/>
        <v>1209.4026421829271</v>
      </c>
      <c r="I27" s="10">
        <f t="shared" si="4"/>
        <v>20.156710703048784</v>
      </c>
    </row>
    <row r="28" spans="1:9" ht="12.75">
      <c r="A28">
        <v>207</v>
      </c>
      <c r="D28">
        <v>7.8</v>
      </c>
      <c r="E28">
        <v>2.55</v>
      </c>
      <c r="F28">
        <f t="shared" si="1"/>
        <v>3.442055</v>
      </c>
      <c r="G28" s="9">
        <f t="shared" si="2"/>
        <v>3.58662131</v>
      </c>
      <c r="H28" s="10">
        <f t="shared" si="3"/>
        <v>1190.8020142042685</v>
      </c>
      <c r="I28" s="10">
        <f t="shared" si="4"/>
        <v>19.84670023673781</v>
      </c>
    </row>
    <row r="29" spans="1:9" ht="12.75">
      <c r="A29">
        <v>208</v>
      </c>
      <c r="D29">
        <v>7.9</v>
      </c>
      <c r="E29">
        <v>2.7</v>
      </c>
      <c r="F29">
        <f t="shared" si="1"/>
        <v>3.5710699999999997</v>
      </c>
      <c r="G29" s="9">
        <f t="shared" si="2"/>
        <v>3.7174838699999997</v>
      </c>
      <c r="H29" s="10">
        <f t="shared" si="3"/>
        <v>1234.2499800091464</v>
      </c>
      <c r="I29" s="10">
        <f t="shared" si="4"/>
        <v>20.57083300015244</v>
      </c>
    </row>
    <row r="30" spans="1:9" ht="12.75">
      <c r="A30">
        <v>209</v>
      </c>
      <c r="D30">
        <v>7.5</v>
      </c>
      <c r="E30">
        <v>1.91</v>
      </c>
      <c r="F30">
        <f t="shared" si="1"/>
        <v>2.891591</v>
      </c>
      <c r="G30" s="9">
        <f t="shared" si="2"/>
        <v>3.021712595</v>
      </c>
      <c r="H30" s="10">
        <f t="shared" si="3"/>
        <v>1003.2454316935975</v>
      </c>
      <c r="I30" s="10">
        <f t="shared" si="4"/>
        <v>16.72075719489329</v>
      </c>
    </row>
    <row r="31" spans="1:9" ht="12.75">
      <c r="A31">
        <v>210</v>
      </c>
      <c r="D31">
        <v>7.6</v>
      </c>
      <c r="E31">
        <v>1.58</v>
      </c>
      <c r="F31">
        <f t="shared" si="1"/>
        <v>2.607758</v>
      </c>
      <c r="G31" s="9">
        <f t="shared" si="2"/>
        <v>2.722499352</v>
      </c>
      <c r="H31" s="10">
        <f t="shared" si="3"/>
        <v>903.9029860756098</v>
      </c>
      <c r="I31" s="10">
        <f t="shared" si="4"/>
        <v>15.06504976792683</v>
      </c>
    </row>
    <row r="32" spans="1:9" ht="12.75">
      <c r="A32">
        <v>211</v>
      </c>
      <c r="D32">
        <v>7.7</v>
      </c>
      <c r="E32">
        <v>2.17</v>
      </c>
      <c r="F32">
        <f t="shared" si="1"/>
        <v>3.115217</v>
      </c>
      <c r="G32" s="9">
        <f t="shared" si="2"/>
        <v>3.249171331</v>
      </c>
      <c r="H32" s="10">
        <f t="shared" si="3"/>
        <v>1078.7645059326221</v>
      </c>
      <c r="I32" s="10">
        <f t="shared" si="4"/>
        <v>17.97940843221037</v>
      </c>
    </row>
    <row r="33" spans="1:9" ht="12.75">
      <c r="A33">
        <v>212</v>
      </c>
      <c r="D33">
        <v>7.2</v>
      </c>
      <c r="E33">
        <v>1.5</v>
      </c>
      <c r="F33">
        <f t="shared" si="1"/>
        <v>2.53895</v>
      </c>
      <c r="G33" s="9">
        <f t="shared" si="2"/>
        <v>2.6608196</v>
      </c>
      <c r="H33" s="10">
        <f t="shared" si="3"/>
        <v>883.4245562195123</v>
      </c>
      <c r="I33" s="10">
        <f t="shared" si="4"/>
        <v>14.723742603658538</v>
      </c>
    </row>
    <row r="34" spans="1:9" ht="12.75">
      <c r="A34">
        <v>213</v>
      </c>
      <c r="D34">
        <v>9</v>
      </c>
      <c r="E34">
        <v>2.46</v>
      </c>
      <c r="F34">
        <f t="shared" si="1"/>
        <v>3.3646459999999996</v>
      </c>
      <c r="G34" s="9">
        <f t="shared" si="2"/>
        <v>3.4655853799999994</v>
      </c>
      <c r="H34" s="10">
        <f t="shared" si="3"/>
        <v>1150.6166093963413</v>
      </c>
      <c r="I34" s="10">
        <f t="shared" si="4"/>
        <v>19.176943489939024</v>
      </c>
    </row>
    <row r="35" spans="1:9" ht="12.75">
      <c r="A35">
        <v>301</v>
      </c>
      <c r="D35">
        <v>7.5</v>
      </c>
      <c r="E35">
        <v>2.96</v>
      </c>
      <c r="F35">
        <f t="shared" si="1"/>
        <v>3.794696</v>
      </c>
      <c r="G35" s="9">
        <f t="shared" si="2"/>
        <v>3.96545732</v>
      </c>
      <c r="H35" s="10">
        <f t="shared" si="3"/>
        <v>1316.5801894756098</v>
      </c>
      <c r="I35" s="10">
        <f t="shared" si="4"/>
        <v>21.94300315792683</v>
      </c>
    </row>
    <row r="36" spans="1:9" ht="12.75">
      <c r="A36">
        <v>302</v>
      </c>
      <c r="D36">
        <v>7.5</v>
      </c>
      <c r="E36">
        <v>2.73</v>
      </c>
      <c r="F36">
        <f t="shared" si="1"/>
        <v>3.5968729999999995</v>
      </c>
      <c r="G36" s="9">
        <f t="shared" si="2"/>
        <v>3.7587322849999993</v>
      </c>
      <c r="H36" s="10">
        <f t="shared" si="3"/>
        <v>1247.9449568185973</v>
      </c>
      <c r="I36" s="10">
        <f t="shared" si="4"/>
        <v>20.79908261364329</v>
      </c>
    </row>
    <row r="37" spans="1:9" ht="12.75">
      <c r="A37">
        <v>303</v>
      </c>
      <c r="D37">
        <v>7.8</v>
      </c>
      <c r="E37">
        <v>2.73</v>
      </c>
      <c r="F37">
        <f t="shared" si="1"/>
        <v>3.5968729999999995</v>
      </c>
      <c r="G37" s="9">
        <f t="shared" si="2"/>
        <v>3.7479416659999996</v>
      </c>
      <c r="H37" s="10">
        <f t="shared" si="3"/>
        <v>1244.3623397176827</v>
      </c>
      <c r="I37" s="10">
        <f t="shared" si="4"/>
        <v>20.739372328628047</v>
      </c>
    </row>
    <row r="38" spans="1:9" ht="12.75">
      <c r="A38">
        <v>304</v>
      </c>
      <c r="D38">
        <v>7.7</v>
      </c>
      <c r="E38">
        <v>2.32</v>
      </c>
      <c r="F38">
        <f t="shared" si="1"/>
        <v>3.244232</v>
      </c>
      <c r="G38" s="9">
        <f t="shared" si="2"/>
        <v>3.383733976</v>
      </c>
      <c r="H38" s="10">
        <f t="shared" si="3"/>
        <v>1123.4409450804878</v>
      </c>
      <c r="I38" s="10">
        <f t="shared" si="4"/>
        <v>18.724015751341465</v>
      </c>
    </row>
    <row r="39" spans="1:9" ht="12.75">
      <c r="A39">
        <v>305</v>
      </c>
      <c r="D39">
        <v>7.7</v>
      </c>
      <c r="E39">
        <v>3.25</v>
      </c>
      <c r="F39">
        <f t="shared" si="1"/>
        <v>4.044125</v>
      </c>
      <c r="G39" s="9">
        <f t="shared" si="2"/>
        <v>4.218022375</v>
      </c>
      <c r="H39" s="10">
        <f t="shared" si="3"/>
        <v>1400.4348677972564</v>
      </c>
      <c r="I39" s="10">
        <f t="shared" si="4"/>
        <v>23.340581129954273</v>
      </c>
    </row>
    <row r="40" spans="1:9" ht="12.75">
      <c r="A40">
        <v>306</v>
      </c>
      <c r="D40">
        <v>7.6</v>
      </c>
      <c r="E40">
        <v>3.14</v>
      </c>
      <c r="F40">
        <f t="shared" si="1"/>
        <v>3.9495139999999997</v>
      </c>
      <c r="G40" s="9">
        <f t="shared" si="2"/>
        <v>4.123292616</v>
      </c>
      <c r="H40" s="10">
        <f t="shared" si="3"/>
        <v>1368.9834325682925</v>
      </c>
      <c r="I40" s="10">
        <f t="shared" si="4"/>
        <v>22.816390542804875</v>
      </c>
    </row>
    <row r="41" spans="1:9" ht="12.75">
      <c r="A41">
        <v>307</v>
      </c>
      <c r="D41">
        <v>7.3</v>
      </c>
      <c r="E41">
        <v>2.46</v>
      </c>
      <c r="F41">
        <f t="shared" si="1"/>
        <v>3.3646459999999996</v>
      </c>
      <c r="G41" s="9">
        <f t="shared" si="2"/>
        <v>3.5227843619999994</v>
      </c>
      <c r="H41" s="10">
        <f t="shared" si="3"/>
        <v>1169.6073689689024</v>
      </c>
      <c r="I41" s="10">
        <f t="shared" si="4"/>
        <v>19.493456149481705</v>
      </c>
    </row>
    <row r="42" spans="1:9" ht="12.75">
      <c r="A42">
        <v>308</v>
      </c>
      <c r="D42">
        <v>8.4</v>
      </c>
      <c r="E42">
        <v>2.2</v>
      </c>
      <c r="F42">
        <f t="shared" si="1"/>
        <v>3.14102</v>
      </c>
      <c r="G42" s="9">
        <f t="shared" si="2"/>
        <v>3.25409672</v>
      </c>
      <c r="H42" s="10">
        <f t="shared" si="3"/>
        <v>1080.3997951463416</v>
      </c>
      <c r="I42" s="10">
        <f t="shared" si="4"/>
        <v>18.006663252439026</v>
      </c>
    </row>
    <row r="43" spans="1:9" ht="12.75">
      <c r="A43">
        <v>309</v>
      </c>
      <c r="D43">
        <v>7.7</v>
      </c>
      <c r="E43">
        <v>2.35</v>
      </c>
      <c r="F43">
        <f t="shared" si="1"/>
        <v>3.270035</v>
      </c>
      <c r="G43" s="9">
        <f t="shared" si="2"/>
        <v>3.410646505</v>
      </c>
      <c r="H43" s="10">
        <f t="shared" si="3"/>
        <v>1132.376232910061</v>
      </c>
      <c r="I43" s="10">
        <f t="shared" si="4"/>
        <v>18.87293721516768</v>
      </c>
    </row>
    <row r="44" spans="1:9" ht="12.75">
      <c r="A44">
        <v>310</v>
      </c>
      <c r="D44">
        <v>7.8</v>
      </c>
      <c r="E44">
        <v>2.52</v>
      </c>
      <c r="F44">
        <f t="shared" si="1"/>
        <v>3.416252</v>
      </c>
      <c r="G44" s="9">
        <f t="shared" si="2"/>
        <v>3.559734584</v>
      </c>
      <c r="H44" s="10">
        <f t="shared" si="3"/>
        <v>1181.875293285366</v>
      </c>
      <c r="I44" s="10">
        <f t="shared" si="4"/>
        <v>19.6979215547561</v>
      </c>
    </row>
    <row r="45" spans="1:9" ht="12.75">
      <c r="A45">
        <v>311</v>
      </c>
      <c r="D45">
        <v>8.5</v>
      </c>
      <c r="E45">
        <v>3.14</v>
      </c>
      <c r="F45">
        <f t="shared" si="1"/>
        <v>3.9495139999999997</v>
      </c>
      <c r="G45" s="9">
        <f t="shared" si="2"/>
        <v>4.087746989999999</v>
      </c>
      <c r="H45" s="10">
        <f t="shared" si="3"/>
        <v>1357.1818512530488</v>
      </c>
      <c r="I45" s="10">
        <f t="shared" si="4"/>
        <v>22.619697520884145</v>
      </c>
    </row>
    <row r="46" spans="1:9" ht="12.75">
      <c r="A46">
        <v>312</v>
      </c>
      <c r="D46">
        <v>7.6</v>
      </c>
      <c r="E46">
        <v>2.99</v>
      </c>
      <c r="F46">
        <f t="shared" si="1"/>
        <v>3.820499</v>
      </c>
      <c r="G46" s="9">
        <f t="shared" si="2"/>
        <v>3.988600956</v>
      </c>
      <c r="H46" s="10">
        <f t="shared" si="3"/>
        <v>1324.2641588670733</v>
      </c>
      <c r="I46" s="10">
        <f t="shared" si="4"/>
        <v>22.071069314451222</v>
      </c>
    </row>
    <row r="47" spans="1:9" ht="12.75">
      <c r="A47">
        <v>313</v>
      </c>
      <c r="D47">
        <v>7.6</v>
      </c>
      <c r="E47">
        <v>2.88</v>
      </c>
      <c r="F47">
        <f t="shared" si="1"/>
        <v>3.7258879999999994</v>
      </c>
      <c r="G47" s="9">
        <f t="shared" si="2"/>
        <v>3.889827071999999</v>
      </c>
      <c r="H47" s="10">
        <f t="shared" si="3"/>
        <v>1291.470024819512</v>
      </c>
      <c r="I47" s="10">
        <f t="shared" si="4"/>
        <v>21.524500413658533</v>
      </c>
    </row>
    <row r="48" ht="12.75">
      <c r="G48" s="9"/>
    </row>
    <row r="49" ht="12.75">
      <c r="G49" s="9"/>
    </row>
    <row r="50" spans="1:7" ht="12.75">
      <c r="A50" t="s">
        <v>10</v>
      </c>
      <c r="C50" t="s">
        <v>11</v>
      </c>
      <c r="G50" s="9"/>
    </row>
    <row r="51" spans="2:7" ht="12.75">
      <c r="B51" s="8" t="s">
        <v>12</v>
      </c>
      <c r="C51">
        <f>6.56*20</f>
        <v>131.2</v>
      </c>
      <c r="G51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D. Brian Arnall</cp:lastModifiedBy>
  <dcterms:created xsi:type="dcterms:W3CDTF">2005-06-15T21:27:28Z</dcterms:created>
  <dcterms:modified xsi:type="dcterms:W3CDTF">2008-10-21T20:21:49Z</dcterms:modified>
  <cp:category/>
  <cp:version/>
  <cp:contentType/>
  <cp:contentStatus/>
</cp:coreProperties>
</file>