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<sst xmlns="http://schemas.openxmlformats.org/spreadsheetml/2006/main" count="39" uniqueCount="39">
  <si>
    <t>4.  Determine the Response Index (1. divided by 3.)</t>
  </si>
  <si>
    <t>YPN = YP0 * RI</t>
  </si>
  <si>
    <t>Planting</t>
  </si>
  <si>
    <t>Sensing</t>
  </si>
  <si>
    <t>SBNRC</t>
  </si>
  <si>
    <t>5.  Adjust RI based on Figure 1 (RI = -0.7 + 1.69RI, RI&lt;1.72;   RI = 1.13+0.45RI, RI&gt;1.72</t>
  </si>
  <si>
    <t>Figure 1.</t>
  </si>
  <si>
    <t>Figure 2.</t>
  </si>
  <si>
    <t>NDVI Trt 1</t>
  </si>
  <si>
    <t>NDVI Trt 2</t>
  </si>
  <si>
    <t>RI</t>
  </si>
  <si>
    <t>RI Adj.</t>
  </si>
  <si>
    <t>6.  From Mesonet, Determine the # days from planting where GDD&gt;0</t>
  </si>
  <si>
    <t>7.  Determine INSEY (3./5.)</t>
  </si>
  <si>
    <t>8.  Determine Yield Potential (YP0) (as per Figure 2)</t>
  </si>
  <si>
    <t>9.  Determine Yield Achievable if N is Applied (YPN)</t>
  </si>
  <si>
    <t>10.  Determine Fertilizer N Rate to be applied</t>
  </si>
  <si>
    <t xml:space="preserve">11.  Enter Same Information on </t>
  </si>
  <si>
    <t>YP0</t>
  </si>
  <si>
    <t>YPN</t>
  </si>
  <si>
    <t>Days, GDD&gt;0</t>
  </si>
  <si>
    <t>N uptake</t>
  </si>
  <si>
    <t xml:space="preserve">Fertilizer N </t>
  </si>
  <si>
    <t>YP0-Nrich</t>
  </si>
  <si>
    <t>INSEY, T2</t>
  </si>
  <si>
    <t>INSEY T4</t>
  </si>
  <si>
    <t>70% NUE</t>
  </si>
  <si>
    <t>60% NUE</t>
  </si>
  <si>
    <t>bu/ac</t>
  </si>
  <si>
    <t>CCA Exercise</t>
  </si>
  <si>
    <t>Field Demo</t>
  </si>
  <si>
    <t>1.  Collect NDVI from Nrich Strip (80-60-40 #3)</t>
  </si>
  <si>
    <t>2.  Collect NDVI from Check (0-60-40, #1)</t>
  </si>
  <si>
    <t>3.  Collect NDVI from Farmer Practice (40-60-40, #2)</t>
  </si>
  <si>
    <t>YP0 =  0.532*EXP(INSEY*270.1)</t>
  </si>
  <si>
    <r>
      <t>(YPN*60*0.0239 - YPO*60*0.0239)/</t>
    </r>
    <r>
      <rPr>
        <b/>
        <sz val="10"/>
        <color indexed="57"/>
        <rFont val="Arial"/>
        <family val="2"/>
      </rPr>
      <t>0.6</t>
    </r>
  </si>
  <si>
    <t>NDVI Trt 3</t>
  </si>
  <si>
    <t>Mg/ha</t>
  </si>
  <si>
    <t>Mgha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</si>
</sst>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9.25"/>
      <name val="Arial"/>
      <family val="2"/>
    </font>
    <font>
      <vertAlign val="subscript"/>
      <sz val="9.25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0"/>
      <color indexed="57"/>
      <name val="Arial"/>
      <family val="2"/>
    </font>
    <font>
      <sz val="8"/>
      <color indexed="57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2" borderId="0" xfId="0" applyFont="1" applyFill="1" applyAlignment="1">
      <alignment/>
    </xf>
    <xf numFmtId="14" fontId="0" fillId="0" borderId="0" xfId="0" applyNumberFormat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9" fillId="0" borderId="0" xfId="0" applyFont="1" applyAlignment="1">
      <alignment horizontal="left"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left"/>
    </xf>
    <xf numFmtId="2" fontId="1" fillId="4" borderId="0" xfId="0" applyNumberFormat="1" applyFont="1" applyFill="1" applyAlignment="1">
      <alignment horizontal="left"/>
    </xf>
    <xf numFmtId="2" fontId="0" fillId="4" borderId="0" xfId="0" applyNumberFormat="1" applyFill="1" applyAlignment="1">
      <alignment horizontal="left"/>
    </xf>
    <xf numFmtId="2" fontId="0" fillId="5" borderId="0" xfId="0" applyNumberFormat="1" applyFill="1" applyAlignment="1">
      <alignment horizontal="left"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"/>
          <c:w val="0.967"/>
          <c:h val="0.94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'[1]Sheet1'!$E$3:$E$65</c:f>
              <c:numCache>
                <c:ptCount val="63"/>
                <c:pt idx="0">
                  <c:v>1.38</c:v>
                </c:pt>
                <c:pt idx="1">
                  <c:v>1.46</c:v>
                </c:pt>
                <c:pt idx="2">
                  <c:v>1.19</c:v>
                </c:pt>
                <c:pt idx="3">
                  <c:v>1.2253356496790244</c:v>
                </c:pt>
                <c:pt idx="4">
                  <c:v>2.302572850082726</c:v>
                </c:pt>
                <c:pt idx="5">
                  <c:v>1.2053683977227077</c:v>
                </c:pt>
                <c:pt idx="6">
                  <c:v>1.3937801978061963</c:v>
                </c:pt>
                <c:pt idx="7">
                  <c:v>1.4597301287355147</c:v>
                </c:pt>
                <c:pt idx="8">
                  <c:v>1.2211512766878911</c:v>
                </c:pt>
                <c:pt idx="9">
                  <c:v>1.1129427200041568</c:v>
                </c:pt>
                <c:pt idx="11">
                  <c:v>1.2044870979606288</c:v>
                </c:pt>
                <c:pt idx="12">
                  <c:v>1.0395476418173686</c:v>
                </c:pt>
                <c:pt idx="13">
                  <c:v>1.6914666055501442</c:v>
                </c:pt>
                <c:pt idx="14">
                  <c:v>1.36284509202454</c:v>
                </c:pt>
                <c:pt idx="15">
                  <c:v>1.803089062368841</c:v>
                </c:pt>
                <c:pt idx="16">
                  <c:v>1.3551336008613095</c:v>
                </c:pt>
                <c:pt idx="17">
                  <c:v>2.2333214768799157</c:v>
                </c:pt>
                <c:pt idx="18">
                  <c:v>1.1878379620410227</c:v>
                </c:pt>
                <c:pt idx="19">
                  <c:v>1.5256578290803626</c:v>
                </c:pt>
                <c:pt idx="20">
                  <c:v>0.9491606610202704</c:v>
                </c:pt>
                <c:pt idx="21">
                  <c:v>0.9621707036732108</c:v>
                </c:pt>
                <c:pt idx="22">
                  <c:v>1.5595790579185649</c:v>
                </c:pt>
                <c:pt idx="23">
                  <c:v>1.1</c:v>
                </c:pt>
                <c:pt idx="24">
                  <c:v>1.19</c:v>
                </c:pt>
                <c:pt idx="25">
                  <c:v>1.28</c:v>
                </c:pt>
                <c:pt idx="26">
                  <c:v>1.1</c:v>
                </c:pt>
                <c:pt idx="27">
                  <c:v>1.1</c:v>
                </c:pt>
                <c:pt idx="28">
                  <c:v>1.27</c:v>
                </c:pt>
                <c:pt idx="29">
                  <c:v>1.07</c:v>
                </c:pt>
                <c:pt idx="30">
                  <c:v>1.11</c:v>
                </c:pt>
                <c:pt idx="31">
                  <c:v>1.22</c:v>
                </c:pt>
                <c:pt idx="32">
                  <c:v>1.01</c:v>
                </c:pt>
                <c:pt idx="33">
                  <c:v>1.274766018303598</c:v>
                </c:pt>
                <c:pt idx="35">
                  <c:v>1.1988205387246869</c:v>
                </c:pt>
                <c:pt idx="36">
                  <c:v>1.127477872078804</c:v>
                </c:pt>
                <c:pt idx="37">
                  <c:v>1.3276130326231537</c:v>
                </c:pt>
                <c:pt idx="38">
                  <c:v>1.0856701881524002</c:v>
                </c:pt>
                <c:pt idx="39">
                  <c:v>1.8717011241596928</c:v>
                </c:pt>
                <c:pt idx="40">
                  <c:v>1.48</c:v>
                </c:pt>
                <c:pt idx="41">
                  <c:v>1.06</c:v>
                </c:pt>
                <c:pt idx="42">
                  <c:v>1.27</c:v>
                </c:pt>
                <c:pt idx="43">
                  <c:v>1.15</c:v>
                </c:pt>
                <c:pt idx="44">
                  <c:v>1.24</c:v>
                </c:pt>
                <c:pt idx="45">
                  <c:v>1.14</c:v>
                </c:pt>
                <c:pt idx="46">
                  <c:v>1.49</c:v>
                </c:pt>
                <c:pt idx="47">
                  <c:v>1.34</c:v>
                </c:pt>
                <c:pt idx="48">
                  <c:v>1.48</c:v>
                </c:pt>
                <c:pt idx="49">
                  <c:v>1.24</c:v>
                </c:pt>
                <c:pt idx="50">
                  <c:v>1.18</c:v>
                </c:pt>
                <c:pt idx="51">
                  <c:v>1.44</c:v>
                </c:pt>
                <c:pt idx="52">
                  <c:v>1.25</c:v>
                </c:pt>
                <c:pt idx="53">
                  <c:v>1.31</c:v>
                </c:pt>
                <c:pt idx="54">
                  <c:v>1.72</c:v>
                </c:pt>
                <c:pt idx="55">
                  <c:v>1.28</c:v>
                </c:pt>
                <c:pt idx="56">
                  <c:v>1.51</c:v>
                </c:pt>
                <c:pt idx="57">
                  <c:v>1.47</c:v>
                </c:pt>
                <c:pt idx="58">
                  <c:v>1.56</c:v>
                </c:pt>
                <c:pt idx="59">
                  <c:v>1.27</c:v>
                </c:pt>
                <c:pt idx="60">
                  <c:v>1.48</c:v>
                </c:pt>
                <c:pt idx="61">
                  <c:v>1.39</c:v>
                </c:pt>
                <c:pt idx="62">
                  <c:v>2.22</c:v>
                </c:pt>
              </c:numCache>
            </c:numRef>
          </c:xVal>
          <c:yVal>
            <c:numRef>
              <c:f>'[1]Sheet1'!$F$3:$F$65</c:f>
              <c:numCache>
                <c:ptCount val="63"/>
                <c:pt idx="0">
                  <c:v>1.7830330330330328</c:v>
                </c:pt>
                <c:pt idx="1">
                  <c:v>1.5816303865671206</c:v>
                </c:pt>
                <c:pt idx="2">
                  <c:v>1.6641509600543123</c:v>
                </c:pt>
                <c:pt idx="3">
                  <c:v>1.7093630318299649</c:v>
                </c:pt>
                <c:pt idx="4">
                  <c:v>2.8354211529857904</c:v>
                </c:pt>
                <c:pt idx="5">
                  <c:v>1.3063170351164142</c:v>
                </c:pt>
                <c:pt idx="6">
                  <c:v>2.6451367566272306</c:v>
                </c:pt>
                <c:pt idx="7">
                  <c:v>2.3842906978165836</c:v>
                </c:pt>
                <c:pt idx="8">
                  <c:v>1.8625497685122658</c:v>
                </c:pt>
                <c:pt idx="9">
                  <c:v>1.3977602042915374</c:v>
                </c:pt>
                <c:pt idx="11">
                  <c:v>1.2800290996715866</c:v>
                </c:pt>
                <c:pt idx="12">
                  <c:v>1.0694680402194985</c:v>
                </c:pt>
                <c:pt idx="13">
                  <c:v>1.8128734338324175</c:v>
                </c:pt>
                <c:pt idx="14">
                  <c:v>1.4960119449732852</c:v>
                </c:pt>
                <c:pt idx="15">
                  <c:v>1.9111140579416215</c:v>
                </c:pt>
                <c:pt idx="16">
                  <c:v>1.294907684545607</c:v>
                </c:pt>
                <c:pt idx="17">
                  <c:v>2.273619973118367</c:v>
                </c:pt>
                <c:pt idx="18">
                  <c:v>1.1367720503709617</c:v>
                </c:pt>
                <c:pt idx="19">
                  <c:v>1.5495531532153397</c:v>
                </c:pt>
                <c:pt idx="20">
                  <c:v>1.1525795448571152</c:v>
                </c:pt>
                <c:pt idx="21">
                  <c:v>0.9081095213481644</c:v>
                </c:pt>
                <c:pt idx="22">
                  <c:v>1.6681937279395878</c:v>
                </c:pt>
                <c:pt idx="23">
                  <c:v>0.73</c:v>
                </c:pt>
                <c:pt idx="24">
                  <c:v>1</c:v>
                </c:pt>
                <c:pt idx="25">
                  <c:v>1.33</c:v>
                </c:pt>
                <c:pt idx="26">
                  <c:v>1.02</c:v>
                </c:pt>
                <c:pt idx="27">
                  <c:v>0.92</c:v>
                </c:pt>
                <c:pt idx="28">
                  <c:v>1.57</c:v>
                </c:pt>
                <c:pt idx="29">
                  <c:v>1.06</c:v>
                </c:pt>
                <c:pt idx="30">
                  <c:v>0.92</c:v>
                </c:pt>
                <c:pt idx="31">
                  <c:v>1.07</c:v>
                </c:pt>
                <c:pt idx="32">
                  <c:v>1.06</c:v>
                </c:pt>
                <c:pt idx="33">
                  <c:v>2.3191489361702127</c:v>
                </c:pt>
                <c:pt idx="35">
                  <c:v>0.914837252501372</c:v>
                </c:pt>
                <c:pt idx="36">
                  <c:v>1.0966776238553653</c:v>
                </c:pt>
                <c:pt idx="37">
                  <c:v>1.176120218579235</c:v>
                </c:pt>
                <c:pt idx="38">
                  <c:v>1.1117010503168312</c:v>
                </c:pt>
                <c:pt idx="39">
                  <c:v>2.3302785923753664</c:v>
                </c:pt>
                <c:pt idx="40">
                  <c:v>2.99</c:v>
                </c:pt>
                <c:pt idx="41">
                  <c:v>1.26</c:v>
                </c:pt>
                <c:pt idx="42">
                  <c:v>1.68</c:v>
                </c:pt>
                <c:pt idx="43">
                  <c:v>0.9</c:v>
                </c:pt>
                <c:pt idx="44">
                  <c:v>1.7</c:v>
                </c:pt>
                <c:pt idx="45">
                  <c:v>1.3</c:v>
                </c:pt>
                <c:pt idx="46">
                  <c:v>1.5</c:v>
                </c:pt>
                <c:pt idx="47">
                  <c:v>1.16</c:v>
                </c:pt>
                <c:pt idx="48">
                  <c:v>2.23</c:v>
                </c:pt>
                <c:pt idx="49">
                  <c:v>1.33</c:v>
                </c:pt>
                <c:pt idx="50">
                  <c:v>1.03</c:v>
                </c:pt>
                <c:pt idx="51">
                  <c:v>1.64</c:v>
                </c:pt>
                <c:pt idx="52">
                  <c:v>1.37</c:v>
                </c:pt>
                <c:pt idx="53">
                  <c:v>1.7</c:v>
                </c:pt>
                <c:pt idx="54">
                  <c:v>2.9</c:v>
                </c:pt>
                <c:pt idx="55">
                  <c:v>0.95</c:v>
                </c:pt>
                <c:pt idx="56">
                  <c:v>1.98</c:v>
                </c:pt>
                <c:pt idx="57">
                  <c:v>1.33</c:v>
                </c:pt>
                <c:pt idx="58">
                  <c:v>1.63</c:v>
                </c:pt>
                <c:pt idx="59">
                  <c:v>1.72</c:v>
                </c:pt>
                <c:pt idx="60">
                  <c:v>1.26</c:v>
                </c:pt>
                <c:pt idx="61">
                  <c:v>1.76</c:v>
                </c:pt>
                <c:pt idx="62">
                  <c:v>2.19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'[1]Sheet1'!$H$3:$H$8</c:f>
              <c:numCache>
                <c:ptCount val="6"/>
                <c:pt idx="1">
                  <c:v>1.72</c:v>
                </c:pt>
                <c:pt idx="2">
                  <c:v>2.5</c:v>
                </c:pt>
                <c:pt idx="3">
                  <c:v>1</c:v>
                </c:pt>
              </c:numCache>
            </c:numRef>
          </c:xVal>
          <c:yVal>
            <c:numRef>
              <c:f>'[1]Sheet1'!$I$3:$I$8</c:f>
              <c:numCache>
                <c:ptCount val="6"/>
                <c:pt idx="1">
                  <c:v>2.203</c:v>
                </c:pt>
                <c:pt idx="2">
                  <c:v>2.57</c:v>
                </c:pt>
                <c:pt idx="3">
                  <c:v>0.99</c:v>
                </c:pt>
              </c:numCache>
            </c:numRef>
          </c:yVal>
          <c:smooth val="0"/>
        </c:ser>
        <c:axId val="55656277"/>
        <c:axId val="31144446"/>
      </c:scatterChart>
      <c:valAx>
        <c:axId val="5565627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RI</a:t>
                </a:r>
                <a:r>
                  <a:rPr lang="en-US" cap="none" sz="925" b="0" i="0" u="none" baseline="-25000">
                    <a:latin typeface="Arial"/>
                    <a:ea typeface="Arial"/>
                    <a:cs typeface="Arial"/>
                  </a:rPr>
                  <a:t>NDVI</a:t>
                </a:r>
              </a:p>
            </c:rich>
          </c:tx>
          <c:layout>
            <c:manualLayout>
              <c:xMode val="factor"/>
              <c:yMode val="factor"/>
              <c:x val="-0.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44446"/>
        <c:crosses val="autoZero"/>
        <c:crossBetween val="midCat"/>
        <c:dispUnits/>
        <c:majorUnit val="0.25"/>
      </c:valAx>
      <c:valAx>
        <c:axId val="31144446"/>
        <c:scaling>
          <c:orientation val="minMax"/>
          <c:min val="0.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RI </a:t>
                </a:r>
                <a:r>
                  <a:rPr lang="en-US" cap="none" sz="925" b="0" i="0" u="none" baseline="-25000">
                    <a:latin typeface="Arial"/>
                    <a:ea typeface="Arial"/>
                    <a:cs typeface="Arial"/>
                  </a:rPr>
                  <a:t>Harvest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656277"/>
        <c:crosses val="autoZero"/>
        <c:crossBetween val="midCat"/>
        <c:dispUnits/>
        <c:majorUnit val="0.25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0.414</cdr:x>
      <cdr:y>0.37875</cdr:y>
    </cdr:from>
    <cdr:to>
      <cdr:x>0.644</cdr:x>
      <cdr:y>0.788</cdr:y>
    </cdr:to>
    <cdr:sp>
      <cdr:nvSpPr>
        <cdr:cNvPr id="1" name="Line 1"/>
        <cdr:cNvSpPr>
          <a:spLocks/>
        </cdr:cNvSpPr>
      </cdr:nvSpPr>
      <cdr:spPr>
        <a:xfrm flipV="1">
          <a:off x="2266950" y="1285875"/>
          <a:ext cx="1266825" cy="1400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0.644</cdr:x>
      <cdr:y>0.2565</cdr:y>
    </cdr:from>
    <cdr:to>
      <cdr:x>0.89175</cdr:x>
      <cdr:y>0.37875</cdr:y>
    </cdr:to>
    <cdr:sp>
      <cdr:nvSpPr>
        <cdr:cNvPr id="2" name="Line 2"/>
        <cdr:cNvSpPr>
          <a:spLocks/>
        </cdr:cNvSpPr>
      </cdr:nvSpPr>
      <cdr:spPr>
        <a:xfrm flipV="1">
          <a:off x="3533775" y="876300"/>
          <a:ext cx="1362075" cy="41910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0.131</cdr:x>
      <cdr:y>0.1135</cdr:y>
    </cdr:from>
    <cdr:to>
      <cdr:x>0.48075</cdr:x>
      <cdr:y>0.318</cdr:y>
    </cdr:to>
    <cdr:sp>
      <cdr:nvSpPr>
        <cdr:cNvPr id="3" name="TextBox 3"/>
        <cdr:cNvSpPr txBox="1">
          <a:spLocks noChangeArrowheads="1"/>
        </cdr:cNvSpPr>
      </cdr:nvSpPr>
      <cdr:spPr>
        <a:xfrm>
          <a:off x="714375" y="381000"/>
          <a:ext cx="1924050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y= -0.70 + 1.69X (x&lt;1.72)
y= 1.13 + 0.45X  (x&gt;1.72)
R</a:t>
          </a:r>
          <a:r>
            <a:rPr lang="en-US" cap="none" sz="9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= 0.53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22</xdr:row>
      <xdr:rowOff>19050</xdr:rowOff>
    </xdr:from>
    <xdr:to>
      <xdr:col>10</xdr:col>
      <xdr:colOff>257175</xdr:colOff>
      <xdr:row>43</xdr:row>
      <xdr:rowOff>38100</xdr:rowOff>
    </xdr:to>
    <xdr:graphicFrame>
      <xdr:nvGraphicFramePr>
        <xdr:cNvPr id="1" name="Chart 1"/>
        <xdr:cNvGraphicFramePr/>
      </xdr:nvGraphicFramePr>
      <xdr:xfrm>
        <a:off x="923925" y="3581400"/>
        <a:ext cx="54959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123825</xdr:colOff>
      <xdr:row>22</xdr:row>
      <xdr:rowOff>142875</xdr:rowOff>
    </xdr:from>
    <xdr:to>
      <xdr:col>18</xdr:col>
      <xdr:colOff>238125</xdr:colOff>
      <xdr:row>42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43725" y="3705225"/>
          <a:ext cx="502920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cision_Agriculture\Response%20Index\RI%20Data%20base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E3">
            <v>1.38</v>
          </cell>
          <cell r="F3">
            <v>1.7830330330330328</v>
          </cell>
        </row>
        <row r="4">
          <cell r="E4">
            <v>1.46</v>
          </cell>
          <cell r="F4">
            <v>1.5816303865671206</v>
          </cell>
          <cell r="H4">
            <v>1.72</v>
          </cell>
          <cell r="I4">
            <v>2.203</v>
          </cell>
        </row>
        <row r="5">
          <cell r="E5">
            <v>1.19</v>
          </cell>
          <cell r="F5">
            <v>1.6641509600543123</v>
          </cell>
          <cell r="H5">
            <v>2.5</v>
          </cell>
          <cell r="I5">
            <v>2.57</v>
          </cell>
        </row>
        <row r="6">
          <cell r="E6">
            <v>1.2253356496790244</v>
          </cell>
          <cell r="F6">
            <v>1.7093630318299649</v>
          </cell>
          <cell r="H6">
            <v>1</v>
          </cell>
          <cell r="I6">
            <v>0.99</v>
          </cell>
        </row>
        <row r="7">
          <cell r="E7">
            <v>2.302572850082726</v>
          </cell>
          <cell r="F7">
            <v>2.8354211529857904</v>
          </cell>
        </row>
        <row r="8">
          <cell r="E8">
            <v>1.2053683977227077</v>
          </cell>
          <cell r="F8">
            <v>1.3063170351164142</v>
          </cell>
        </row>
        <row r="9">
          <cell r="E9">
            <v>1.3937801978061963</v>
          </cell>
          <cell r="F9">
            <v>2.6451367566272306</v>
          </cell>
        </row>
        <row r="10">
          <cell r="E10">
            <v>1.4597301287355147</v>
          </cell>
          <cell r="F10">
            <v>2.3842906978165836</v>
          </cell>
        </row>
        <row r="11">
          <cell r="E11">
            <v>1.2211512766878911</v>
          </cell>
          <cell r="F11">
            <v>1.8625497685122658</v>
          </cell>
        </row>
        <row r="12">
          <cell r="E12">
            <v>1.1129427200041568</v>
          </cell>
          <cell r="F12">
            <v>1.3977602042915374</v>
          </cell>
        </row>
        <row r="14">
          <cell r="E14">
            <v>1.2044870979606288</v>
          </cell>
          <cell r="F14">
            <v>1.2800290996715866</v>
          </cell>
        </row>
        <row r="15">
          <cell r="E15">
            <v>1.0395476418173686</v>
          </cell>
          <cell r="F15">
            <v>1.0694680402194985</v>
          </cell>
        </row>
        <row r="16">
          <cell r="E16">
            <v>1.6914666055501442</v>
          </cell>
          <cell r="F16">
            <v>1.8128734338324175</v>
          </cell>
        </row>
        <row r="17">
          <cell r="E17">
            <v>1.36284509202454</v>
          </cell>
          <cell r="F17">
            <v>1.4960119449732852</v>
          </cell>
        </row>
        <row r="18">
          <cell r="E18">
            <v>1.803089062368841</v>
          </cell>
          <cell r="F18">
            <v>1.9111140579416215</v>
          </cell>
        </row>
        <row r="19">
          <cell r="E19">
            <v>1.3551336008613095</v>
          </cell>
          <cell r="F19">
            <v>1.294907684545607</v>
          </cell>
        </row>
        <row r="20">
          <cell r="E20">
            <v>2.2333214768799157</v>
          </cell>
          <cell r="F20">
            <v>2.273619973118367</v>
          </cell>
        </row>
        <row r="21">
          <cell r="E21">
            <v>1.1878379620410227</v>
          </cell>
          <cell r="F21">
            <v>1.1367720503709617</v>
          </cell>
        </row>
        <row r="22">
          <cell r="E22">
            <v>1.5256578290803626</v>
          </cell>
          <cell r="F22">
            <v>1.5495531532153397</v>
          </cell>
        </row>
        <row r="23">
          <cell r="E23">
            <v>0.9491606610202704</v>
          </cell>
          <cell r="F23">
            <v>1.1525795448571152</v>
          </cell>
        </row>
        <row r="24">
          <cell r="E24">
            <v>0.9621707036732108</v>
          </cell>
          <cell r="F24">
            <v>0.9081095213481644</v>
          </cell>
        </row>
        <row r="25">
          <cell r="E25">
            <v>1.5595790579185649</v>
          </cell>
          <cell r="F25">
            <v>1.6681937279395878</v>
          </cell>
        </row>
        <row r="26">
          <cell r="E26">
            <v>1.1</v>
          </cell>
          <cell r="F26">
            <v>0.73</v>
          </cell>
        </row>
        <row r="27">
          <cell r="E27">
            <v>1.19</v>
          </cell>
          <cell r="F27">
            <v>1</v>
          </cell>
        </row>
        <row r="28">
          <cell r="E28">
            <v>1.28</v>
          </cell>
          <cell r="F28">
            <v>1.33</v>
          </cell>
        </row>
        <row r="29">
          <cell r="E29">
            <v>1.1</v>
          </cell>
          <cell r="F29">
            <v>1.02</v>
          </cell>
        </row>
        <row r="30">
          <cell r="E30">
            <v>1.1</v>
          </cell>
          <cell r="F30">
            <v>0.92</v>
          </cell>
        </row>
        <row r="31">
          <cell r="E31">
            <v>1.27</v>
          </cell>
          <cell r="F31">
            <v>1.57</v>
          </cell>
        </row>
        <row r="32">
          <cell r="E32">
            <v>1.07</v>
          </cell>
          <cell r="F32">
            <v>1.06</v>
          </cell>
        </row>
        <row r="33">
          <cell r="E33">
            <v>1.11</v>
          </cell>
          <cell r="F33">
            <v>0.92</v>
          </cell>
        </row>
        <row r="34">
          <cell r="E34">
            <v>1.22</v>
          </cell>
          <cell r="F34">
            <v>1.07</v>
          </cell>
        </row>
        <row r="35">
          <cell r="E35">
            <v>1.01</v>
          </cell>
          <cell r="F35">
            <v>1.06</v>
          </cell>
        </row>
        <row r="36">
          <cell r="E36">
            <v>1.274766018303598</v>
          </cell>
          <cell r="F36">
            <v>2.3191489361702127</v>
          </cell>
        </row>
        <row r="38">
          <cell r="E38">
            <v>1.1988205387246869</v>
          </cell>
          <cell r="F38">
            <v>0.914837252501372</v>
          </cell>
        </row>
        <row r="39">
          <cell r="E39">
            <v>1.127477872078804</v>
          </cell>
          <cell r="F39">
            <v>1.0966776238553653</v>
          </cell>
        </row>
        <row r="40">
          <cell r="E40">
            <v>1.3276130326231537</v>
          </cell>
          <cell r="F40">
            <v>1.176120218579235</v>
          </cell>
        </row>
        <row r="41">
          <cell r="E41">
            <v>1.0856701881524002</v>
          </cell>
          <cell r="F41">
            <v>1.1117010503168312</v>
          </cell>
        </row>
        <row r="42">
          <cell r="E42">
            <v>1.8717011241596928</v>
          </cell>
          <cell r="F42">
            <v>2.3302785923753664</v>
          </cell>
        </row>
        <row r="43">
          <cell r="E43">
            <v>1.48</v>
          </cell>
          <cell r="F43">
            <v>2.99</v>
          </cell>
        </row>
        <row r="44">
          <cell r="E44">
            <v>1.06</v>
          </cell>
          <cell r="F44">
            <v>1.26</v>
          </cell>
        </row>
        <row r="45">
          <cell r="E45">
            <v>1.27</v>
          </cell>
          <cell r="F45">
            <v>1.68</v>
          </cell>
        </row>
        <row r="46">
          <cell r="E46">
            <v>1.15</v>
          </cell>
          <cell r="F46">
            <v>0.9</v>
          </cell>
        </row>
        <row r="47">
          <cell r="E47">
            <v>1.24</v>
          </cell>
          <cell r="F47">
            <v>1.7</v>
          </cell>
        </row>
        <row r="48">
          <cell r="E48">
            <v>1.14</v>
          </cell>
          <cell r="F48">
            <v>1.3</v>
          </cell>
        </row>
        <row r="49">
          <cell r="E49">
            <v>1.49</v>
          </cell>
          <cell r="F49">
            <v>1.5</v>
          </cell>
        </row>
        <row r="50">
          <cell r="E50">
            <v>1.34</v>
          </cell>
          <cell r="F50">
            <v>1.16</v>
          </cell>
        </row>
        <row r="51">
          <cell r="E51">
            <v>1.48</v>
          </cell>
          <cell r="F51">
            <v>2.23</v>
          </cell>
        </row>
        <row r="52">
          <cell r="E52">
            <v>1.24</v>
          </cell>
          <cell r="F52">
            <v>1.33</v>
          </cell>
        </row>
        <row r="53">
          <cell r="E53">
            <v>1.18</v>
          </cell>
          <cell r="F53">
            <v>1.03</v>
          </cell>
        </row>
        <row r="54">
          <cell r="E54">
            <v>1.44</v>
          </cell>
          <cell r="F54">
            <v>1.64</v>
          </cell>
        </row>
        <row r="55">
          <cell r="E55">
            <v>1.25</v>
          </cell>
          <cell r="F55">
            <v>1.37</v>
          </cell>
        </row>
        <row r="56">
          <cell r="E56">
            <v>1.31</v>
          </cell>
          <cell r="F56">
            <v>1.7</v>
          </cell>
        </row>
        <row r="57">
          <cell r="E57">
            <v>1.72</v>
          </cell>
          <cell r="F57">
            <v>2.9</v>
          </cell>
        </row>
        <row r="58">
          <cell r="E58">
            <v>1.28</v>
          </cell>
          <cell r="F58">
            <v>0.95</v>
          </cell>
        </row>
        <row r="59">
          <cell r="E59">
            <v>1.51</v>
          </cell>
          <cell r="F59">
            <v>1.98</v>
          </cell>
        </row>
        <row r="60">
          <cell r="E60">
            <v>1.47</v>
          </cell>
          <cell r="F60">
            <v>1.33</v>
          </cell>
        </row>
        <row r="61">
          <cell r="E61">
            <v>1.56</v>
          </cell>
          <cell r="F61">
            <v>1.63</v>
          </cell>
        </row>
        <row r="62">
          <cell r="E62">
            <v>1.27</v>
          </cell>
          <cell r="F62">
            <v>1.72</v>
          </cell>
        </row>
        <row r="63">
          <cell r="E63">
            <v>1.48</v>
          </cell>
          <cell r="F63">
            <v>1.26</v>
          </cell>
        </row>
        <row r="64">
          <cell r="E64">
            <v>1.39</v>
          </cell>
          <cell r="F64">
            <v>1.76</v>
          </cell>
        </row>
        <row r="65">
          <cell r="E65">
            <v>2.22</v>
          </cell>
          <cell r="F65">
            <v>2.19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2"/>
  <sheetViews>
    <sheetView tabSelected="1" workbookViewId="0" topLeftCell="A1">
      <selection activeCell="N15" sqref="N15"/>
    </sheetView>
  </sheetViews>
  <sheetFormatPr defaultColWidth="9.140625" defaultRowHeight="12.75"/>
  <cols>
    <col min="9" max="9" width="10.140625" style="0" bestFit="1" customWidth="1"/>
    <col min="11" max="11" width="9.8515625" style="0" customWidth="1"/>
    <col min="12" max="12" width="11.00390625" style="0" customWidth="1"/>
    <col min="13" max="13" width="10.8515625" style="0" customWidth="1"/>
    <col min="14" max="14" width="13.28125" style="0" customWidth="1"/>
    <col min="15" max="15" width="11.140625" style="0" customWidth="1"/>
  </cols>
  <sheetData>
    <row r="2" spans="1:16" ht="12.75">
      <c r="A2" s="7" t="s">
        <v>29</v>
      </c>
      <c r="B2" s="8"/>
      <c r="H2" s="3" t="s">
        <v>30</v>
      </c>
      <c r="K2" s="4" t="s">
        <v>8</v>
      </c>
      <c r="L2" s="4" t="s">
        <v>9</v>
      </c>
      <c r="M2" s="4" t="s">
        <v>36</v>
      </c>
      <c r="N2" s="4" t="s">
        <v>20</v>
      </c>
      <c r="O2" s="4" t="s">
        <v>24</v>
      </c>
      <c r="P2" s="4" t="s">
        <v>25</v>
      </c>
    </row>
    <row r="3" spans="8:16" ht="12.75">
      <c r="H3" s="1" t="s">
        <v>2</v>
      </c>
      <c r="I3" s="5">
        <v>38632</v>
      </c>
      <c r="K3">
        <v>0.47</v>
      </c>
      <c r="L3">
        <v>0.56</v>
      </c>
      <c r="M3">
        <v>0.76</v>
      </c>
      <c r="N3">
        <v>91</v>
      </c>
      <c r="O3">
        <f>L3/N3</f>
        <v>0.006153846153846155</v>
      </c>
      <c r="P3">
        <f>M3/N3</f>
        <v>0.008351648351648353</v>
      </c>
    </row>
    <row r="4" spans="1:9" ht="12.75">
      <c r="A4" t="s">
        <v>31</v>
      </c>
      <c r="H4" s="1" t="s">
        <v>3</v>
      </c>
      <c r="I4" s="2">
        <v>38736</v>
      </c>
    </row>
    <row r="5" spans="1:16" ht="12.75">
      <c r="A5" t="s">
        <v>32</v>
      </c>
      <c r="K5" s="6" t="s">
        <v>10</v>
      </c>
      <c r="L5" s="6" t="s">
        <v>11</v>
      </c>
      <c r="M5" s="6" t="s">
        <v>18</v>
      </c>
      <c r="N5" s="6" t="s">
        <v>19</v>
      </c>
      <c r="O5" s="6" t="s">
        <v>23</v>
      </c>
      <c r="P5" s="6"/>
    </row>
    <row r="6" spans="1:15" ht="12.75">
      <c r="A6" t="s">
        <v>33</v>
      </c>
      <c r="M6" s="17" t="s">
        <v>37</v>
      </c>
      <c r="N6" s="17" t="s">
        <v>38</v>
      </c>
      <c r="O6" s="17"/>
    </row>
    <row r="7" spans="1:16" ht="12.75">
      <c r="A7" t="s">
        <v>0</v>
      </c>
      <c r="K7" s="10">
        <f>M3/L3</f>
        <v>1.357142857142857</v>
      </c>
      <c r="L7" s="10">
        <f>-0.7+1.69*K7</f>
        <v>1.5935714285714282</v>
      </c>
      <c r="M7" s="16">
        <f>0.532*EXP(O3*270.1)</f>
        <v>2.803986224938029</v>
      </c>
      <c r="N7" s="16">
        <f>M7*L7</f>
        <v>4.468352334169102</v>
      </c>
      <c r="O7" s="16">
        <f>0.532*EXP(P3*270.1)</f>
        <v>5.076735465615738</v>
      </c>
      <c r="P7" s="10"/>
    </row>
    <row r="8" spans="1:16" ht="12.75">
      <c r="A8" t="s">
        <v>5</v>
      </c>
      <c r="K8" s="10"/>
      <c r="L8" s="14" t="s">
        <v>28</v>
      </c>
      <c r="M8" s="15">
        <f>M7*1000/1.12/60</f>
        <v>41.72598549014924</v>
      </c>
      <c r="N8" s="15">
        <f>N7*1000/1.12/60</f>
        <v>66.49333830608781</v>
      </c>
      <c r="O8" s="15">
        <f>O7*1000/1.12/60</f>
        <v>75.54665871451991</v>
      </c>
      <c r="P8" s="10"/>
    </row>
    <row r="9" spans="1:16" ht="12.75">
      <c r="A9" t="s">
        <v>12</v>
      </c>
      <c r="K9" s="10"/>
      <c r="L9" s="10"/>
      <c r="M9" s="10"/>
      <c r="N9" s="10"/>
      <c r="O9" s="10"/>
      <c r="P9" s="10"/>
    </row>
    <row r="10" spans="1:16" ht="12.75">
      <c r="A10" t="s">
        <v>13</v>
      </c>
      <c r="K10" s="10"/>
      <c r="L10" s="13" t="s">
        <v>21</v>
      </c>
      <c r="M10" s="10">
        <f>M8*60*0.0239</f>
        <v>59.83506319287402</v>
      </c>
      <c r="N10" s="10">
        <f>N8*60*0.0239</f>
        <v>95.35144713092991</v>
      </c>
      <c r="O10" s="10">
        <f>O8*60*0.0239</f>
        <v>108.33390859662155</v>
      </c>
      <c r="P10" s="10"/>
    </row>
    <row r="11" ht="12.75">
      <c r="A11" t="s">
        <v>14</v>
      </c>
    </row>
    <row r="12" spans="2:14" ht="12.75">
      <c r="B12" t="s">
        <v>34</v>
      </c>
      <c r="L12" s="12" t="s">
        <v>22</v>
      </c>
      <c r="M12" s="9">
        <f>MROUND((N10-M10)/0.7,10)</f>
        <v>50</v>
      </c>
      <c r="N12" s="9">
        <f>MROUND((N10-M10)/0.6,10)</f>
        <v>60</v>
      </c>
    </row>
    <row r="13" spans="13:14" ht="12.75">
      <c r="M13" s="11" t="s">
        <v>26</v>
      </c>
      <c r="N13" s="11" t="s">
        <v>27</v>
      </c>
    </row>
    <row r="14" ht="12.75">
      <c r="A14" t="s">
        <v>15</v>
      </c>
    </row>
    <row r="15" ht="12.75">
      <c r="B15" t="s">
        <v>1</v>
      </c>
    </row>
    <row r="16" ht="12.75">
      <c r="A16" t="s">
        <v>16</v>
      </c>
    </row>
    <row r="17" ht="12.75">
      <c r="B17" t="s">
        <v>35</v>
      </c>
    </row>
    <row r="18" ht="12.75">
      <c r="A18" t="s">
        <v>17</v>
      </c>
    </row>
    <row r="19" ht="12.75">
      <c r="B19" t="s">
        <v>4</v>
      </c>
    </row>
    <row r="22" spans="4:12" ht="12.75">
      <c r="D22" s="1" t="s">
        <v>6</v>
      </c>
      <c r="L22" s="1" t="s">
        <v>7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Raun</dc:creator>
  <cp:keywords/>
  <dc:description/>
  <cp:lastModifiedBy>William Raun</cp:lastModifiedBy>
  <dcterms:created xsi:type="dcterms:W3CDTF">2004-03-01T18:58:47Z</dcterms:created>
  <dcterms:modified xsi:type="dcterms:W3CDTF">2006-01-17T18:37:13Z</dcterms:modified>
  <cp:category/>
  <cp:version/>
  <cp:contentType/>
  <cp:contentStatus/>
</cp:coreProperties>
</file>